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Texnolog\Desktop\Монитоинг 2020\МОНИТОРИНГ НА САЙТ 2020\"/>
    </mc:Choice>
  </mc:AlternateContent>
  <xr:revisionPtr revIDLastSave="0" documentId="13_ncr:1_{15687EBF-63A6-42B0-B7A7-0966927865E5}" xr6:coauthVersionLast="40" xr6:coauthVersionMax="40" xr10:uidLastSave="{00000000-0000-0000-0000-000000000000}"/>
  <bookViews>
    <workbookView xWindow="0" yWindow="0" windowWidth="28800" windowHeight="11730" tabRatio="1000" activeTab="9" xr2:uid="{00000000-000D-0000-FFFF-FFFF00000000}"/>
  </bookViews>
  <sheets>
    <sheet name="1913 Вельское публичная" sheetId="25" r:id="rId1"/>
    <sheet name="2045 Вельское публичная" sheetId="26" r:id="rId2"/>
    <sheet name="1399 Вельское публичная" sheetId="27" r:id="rId3"/>
    <sheet name="437 Вельское публичная" sheetId="28" r:id="rId4"/>
    <sheet name="1903 Шенкурское публичная" sheetId="29" r:id="rId5"/>
    <sheet name="2168 Шенкурское публичная" sheetId="34" r:id="rId6"/>
    <sheet name="418 Шенкурское публичная" sheetId="30" r:id="rId7"/>
    <sheet name="1910 Коношское публичная" sheetId="35" r:id="rId8"/>
    <sheet name="1912 Няндомское публичная" sheetId="31" r:id="rId9"/>
    <sheet name="909 Няндомское  публичная" sheetId="36" r:id="rId10"/>
  </sheets>
  <definedNames>
    <definedName name="_xlnm.Print_Area" localSheetId="2">'1399 Вельское публичная'!$A$1:$D$97</definedName>
    <definedName name="_xlnm.Print_Area" localSheetId="0">'1913 Вельское публичная'!$A$1:$D$99</definedName>
    <definedName name="_xlnm.Print_Area" localSheetId="1">'2045 Вельское публичная'!$A$1:$D$98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36" l="1"/>
  <c r="C68" i="36"/>
  <c r="C61" i="36"/>
  <c r="C60" i="36" s="1"/>
  <c r="C37" i="36"/>
  <c r="C29" i="36"/>
  <c r="C15" i="36"/>
  <c r="C10" i="36"/>
  <c r="C86" i="35"/>
  <c r="C70" i="35"/>
  <c r="C63" i="35"/>
  <c r="C32" i="35"/>
  <c r="C31" i="35"/>
  <c r="C15" i="35"/>
  <c r="C10" i="35"/>
  <c r="C62" i="35" l="1"/>
  <c r="C68" i="34"/>
  <c r="C60" i="34" s="1"/>
  <c r="C31" i="34"/>
  <c r="C30" i="34"/>
  <c r="C15" i="34"/>
  <c r="C10" i="34"/>
  <c r="C68" i="26" l="1"/>
  <c r="C60" i="26" s="1"/>
  <c r="C73" i="25"/>
  <c r="C69" i="25"/>
  <c r="C66" i="25"/>
  <c r="C62" i="25" s="1"/>
  <c r="C68" i="31"/>
  <c r="C61" i="31"/>
  <c r="C60" i="31" s="1"/>
  <c r="C67" i="29"/>
  <c r="C59" i="29" s="1"/>
  <c r="C67" i="27"/>
  <c r="C59" i="27" s="1"/>
  <c r="C72" i="28"/>
  <c r="C68" i="28"/>
  <c r="C61" i="28"/>
  <c r="C60" i="28" s="1"/>
  <c r="C61" i="25" l="1"/>
  <c r="C60" i="30"/>
  <c r="C82" i="31" l="1"/>
  <c r="C37" i="31"/>
  <c r="C30" i="31"/>
  <c r="C29" i="31"/>
  <c r="C15" i="31"/>
  <c r="C10" i="31"/>
  <c r="C82" i="30" l="1"/>
  <c r="C30" i="30"/>
  <c r="C29" i="30"/>
  <c r="C15" i="30"/>
  <c r="C10" i="30"/>
  <c r="C30" i="29" l="1"/>
  <c r="C29" i="29"/>
  <c r="C15" i="29"/>
  <c r="C10" i="29"/>
  <c r="C30" i="28" l="1"/>
  <c r="C29" i="28"/>
  <c r="C15" i="28"/>
  <c r="C10" i="28"/>
  <c r="C82" i="28" l="1"/>
  <c r="C81" i="27"/>
  <c r="C29" i="27"/>
  <c r="C28" i="27"/>
  <c r="C15" i="27"/>
  <c r="C10" i="27"/>
  <c r="C30" i="26" l="1"/>
  <c r="C29" i="26"/>
  <c r="C15" i="26"/>
  <c r="C10" i="26"/>
  <c r="C31" i="25" l="1"/>
  <c r="C30" i="25"/>
  <c r="C15" i="25"/>
  <c r="C10" i="25"/>
</calcChain>
</file>

<file path=xl/sharedStrings.xml><?xml version="1.0" encoding="utf-8"?>
<sst xmlns="http://schemas.openxmlformats.org/spreadsheetml/2006/main" count="1526" uniqueCount="328">
  <si>
    <t>Ежегодно</t>
  </si>
  <si>
    <t>Рентабельность производства, %</t>
  </si>
  <si>
    <t>Общее количество работников на предприятии; доля (%) местных жителей, занятых на производстве от общего числа работников</t>
  </si>
  <si>
    <t>Один раз в пять лет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</si>
  <si>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изменения  численности охотничьих видов (наблюдается / не наблюдается уменьшение)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</si>
  <si>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площадь, пройденная           пожаром, га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</si>
  <si>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вспышки размножения насекомых-вредителей, га</t>
    </r>
  </si>
  <si>
    <t>Влияние на окружающую     среду: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</si>
  <si>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уничтожение деляночных столбов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</si>
  <si>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неокоренная древесина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</si>
  <si>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невывезенная древесина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</si>
  <si>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завизирная рубка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</si>
  <si>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неочистка лесосек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</si>
  <si>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уход за минерализованными полосами, км/тыс. руб.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</si>
  <si>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устройство минерализованных полос, км/тыс. руб.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</si>
  <si>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ЛВПЦ 6 </t>
    </r>
    <r>
      <rPr>
        <sz val="12"/>
        <color theme="1"/>
        <rFont val="Times New Roman"/>
        <family val="1"/>
        <charset val="204"/>
      </rPr>
      <t>Лесные территории, необходимые для сохранения самобытных культурных традиций местного населения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</si>
  <si>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ЛВПЦ 5 </t>
    </r>
    <r>
      <rPr>
        <sz val="12"/>
        <color theme="1"/>
        <rFont val="Times New Roman"/>
        <family val="1"/>
        <charset val="204"/>
      </rPr>
      <t>(социальные) Лесные территории, необходимые для обеспечения существования местного населения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</si>
  <si>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ЛВПЦ 4 </t>
    </r>
    <r>
      <rPr>
        <sz val="12"/>
        <color theme="1"/>
        <rFont val="Times New Roman"/>
        <family val="1"/>
        <charset val="204"/>
      </rPr>
      <t>Лесные территории, выполняющие особые защитные функции</t>
    </r>
    <r>
      <rPr>
        <b/>
        <sz val="12"/>
        <color theme="1"/>
        <rFont val="Times New Roman"/>
        <family val="1"/>
        <charset val="204"/>
      </rPr>
      <t>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</si>
  <si>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ЛВПЦ 2</t>
    </r>
    <r>
      <rPr>
        <sz val="12"/>
        <color theme="1"/>
        <rFont val="Times New Roman"/>
        <family val="1"/>
        <charset val="204"/>
      </rPr>
      <t xml:space="preserve"> Крупные лесные ландшафты, значимые на мировом, региональном и национальном уровнях</t>
    </r>
    <r>
      <rPr>
        <b/>
        <sz val="12"/>
        <color theme="1"/>
        <rFont val="Times New Roman"/>
        <family val="1"/>
        <charset val="204"/>
      </rPr>
      <t>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</si>
  <si>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ЛВПЦ 1</t>
    </r>
    <r>
      <rPr>
        <sz val="12"/>
        <color rgb="FF000000"/>
        <rFont val="Times New Roman"/>
        <family val="1"/>
        <charset val="204"/>
      </rPr>
      <t xml:space="preserve"> Лесные территории, где представлено высокое биоразнообразие, значимое на мировом, региональном и национальном уровнях</t>
    </r>
    <r>
      <rPr>
        <b/>
        <sz val="12"/>
        <color theme="1"/>
        <rFont val="Times New Roman"/>
        <family val="1"/>
        <charset val="204"/>
      </rPr>
      <t>:</t>
    </r>
  </si>
  <si>
    <t>Площадь ЛВПЦ, га, в том числе:</t>
  </si>
  <si>
    <t>Территории с ограничением режима лесопользования:</t>
  </si>
  <si>
    <t>-</t>
  </si>
  <si>
    <t>Площадь рубок  спелых и перестойных насаждений,  га:</t>
  </si>
  <si>
    <t>Объем рубок по уходу за лесом, м3/ тыс. руб.:</t>
  </si>
  <si>
    <t>2.3</t>
  </si>
  <si>
    <r>
      <t>Объем рубок в спелых и перестойных насаждениях,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</si>
  <si>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2.2</t>
  </si>
  <si>
    <t>2.1</t>
  </si>
  <si>
    <r>
      <t>Объем заготовки,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</si>
  <si>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Запас, всего,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,
в том числе:</t>
    </r>
  </si>
  <si>
    <t>1.5</t>
  </si>
  <si>
    <t>1.4</t>
  </si>
  <si>
    <t>Средний бонитет насаждения</t>
  </si>
  <si>
    <t>1.3</t>
  </si>
  <si>
    <t>Средний возраст насаждения, лет</t>
  </si>
  <si>
    <t>1.2</t>
  </si>
  <si>
    <t xml:space="preserve">Средний состав насаждения </t>
  </si>
  <si>
    <t>1.1</t>
  </si>
  <si>
    <t xml:space="preserve">1 раз в 10 лет </t>
  </si>
  <si>
    <t>Анализ лесоустроительной документации</t>
  </si>
  <si>
    <t>Лесоводственные показатели:</t>
  </si>
  <si>
    <t>Периодичность</t>
  </si>
  <si>
    <t>Мероприятия по сбору данных</t>
  </si>
  <si>
    <t>Показатели</t>
  </si>
  <si>
    <t>№ п.п.</t>
  </si>
  <si>
    <t>Таблица 1</t>
  </si>
  <si>
    <t>Отчет по мониторингу хозяйственной деятельности</t>
  </si>
  <si>
    <t>· молодняков</t>
  </si>
  <si>
    <t>· средневозрастных</t>
  </si>
  <si>
    <t>· приспевающих</t>
  </si>
  <si>
    <t>· спелых и перестойных</t>
  </si>
  <si>
    <t>· расчетный</t>
  </si>
  <si>
    <t>· % освоения расчетной лесосеки</t>
  </si>
  <si>
    <t>· Сосна</t>
  </si>
  <si>
    <t>· Ель</t>
  </si>
  <si>
    <t>· Береза</t>
  </si>
  <si>
    <t>· Осина</t>
  </si>
  <si>
    <t>· фактический</t>
  </si>
  <si>
    <t>· всего, в том числе:</t>
  </si>
  <si>
    <t>· сплошные рубки</t>
  </si>
  <si>
    <t>· несплошные рубки, всего, в том числе</t>
  </si>
  <si>
    <t>· %  сплошных рубок</t>
  </si>
  <si>
    <t>· % несплошных рубок</t>
  </si>
  <si>
    <t>· Всего, га, в том числе:</t>
  </si>
  <si>
    <t>· создание лесных культур</t>
  </si>
  <si>
    <t>· естественное заращивание</t>
  </si>
  <si>
    <t>· содействие естественному возобновлению</t>
  </si>
  <si>
    <t>0/0</t>
  </si>
  <si>
    <t>(Договор аренды № 1913 от 27.01.2016г.)</t>
  </si>
  <si>
    <t>3,4С3,2Б2,5Е0,8Ос1Олса+Ив,Л</t>
  </si>
  <si>
    <t>(Договор аренды № 2045 от 14.12.2016г.)</t>
  </si>
  <si>
    <t>5,0С2,9Б1,3Е0,7Ос0,1ИВ+Олса,Л</t>
  </si>
  <si>
    <r>
      <t xml:space="preserve">·         </t>
    </r>
    <r>
      <rPr>
        <b/>
        <sz val="12"/>
        <color theme="1"/>
        <rFont val="Times New Roman"/>
        <family val="1"/>
        <charset val="204"/>
      </rPr>
      <t>ЛВПЦ 3</t>
    </r>
    <r>
      <rPr>
        <sz val="12"/>
        <color theme="1"/>
        <rFont val="Times New Roman"/>
        <family val="1"/>
        <charset val="204"/>
      </rPr>
      <t xml:space="preserve"> Лесные территории, которые включают редкие или находящиеся под угрозой исчезновения экосистемы:</t>
    </r>
  </si>
  <si>
    <t>Вывод: В отчетный период рубка не проводилась.</t>
  </si>
  <si>
    <r>
      <t>Объем заготовки по основным породам, тыс.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</si>
  <si>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Вывод: За истекший период изменений лесоводственных показателей не наблюдалось.</t>
  </si>
  <si>
    <t>Вывод: За отчетный период лесонарушений в арендной базе не зафиксировано.</t>
  </si>
  <si>
    <t>Вывод: Объем лесозаготовок не превысил разрешенный объем лесопользования.</t>
  </si>
  <si>
    <t>Лесонарушения всего, руб., в том числе</t>
  </si>
  <si>
    <t>Вывод: Сохранность и оценка воздействия на ЛВПЦ базировалась на мониторинге материалов космической съемки. Изменений в пределах участков ЛВПЦ в результате природных явлений (пожара, ветровала) не наблюдалось. Режим, установленный для ЛВПЦ, соблюдается. Данные сведения позволяют сделать вывод об эффективности предпринятых мер охраны с точки зрения характеристик ЛВПЦ.</t>
  </si>
  <si>
    <t>· фактический – 2018 год</t>
  </si>
  <si>
    <t>Вывод: Лесовосстановительные мероприятия выполнены в полном объёме.</t>
  </si>
  <si>
    <t>Вывод: Планы по строительству и содержанию лесохозяйственных дорог, устройству минерализованных полос и уходу за минерализованными полосами выполнены в полном объеме.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</si>
  <si>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установка противопожарных аншлагов, шт/тыс. руб.</t>
    </r>
  </si>
  <si>
    <t>· дополнение лесных культур</t>
  </si>
  <si>
    <t>· уход за лесными культурами</t>
  </si>
  <si>
    <t>· рубки ухода в молодняках</t>
  </si>
  <si>
    <t>·   организация мест отдыха, шт/тыс. руб.</t>
  </si>
  <si>
    <t>Резюме мониторинга, не содержащее конфиденциальной информации, а также более подробная информация о деятельности компании, включая резюме Плана лесоуправления и карты ЛВПЦ, может быть предоставлена любой заинтересованной стороне по соответствующему письменному запросу и распространяется через администрации муниципальных образований Устьянского района.</t>
  </si>
  <si>
    <t>0/0/0</t>
  </si>
  <si>
    <t>(Договор аренды № 1903 от 20.10.2015г.)</t>
  </si>
  <si>
    <t>5,6Е3,1Б1,0Ос0,3С+Ив,Олса</t>
  </si>
  <si>
    <t>Проведение противопожарных мероприятий, план/факт</t>
  </si>
  <si>
    <r>
      <t>·</t>
    </r>
    <r>
      <rPr>
        <sz val="7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>устройство минерализованных полос, км/тыс. руб.</t>
    </r>
  </si>
  <si>
    <r>
      <t>·</t>
    </r>
    <r>
      <rPr>
        <sz val="7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>уход за минерализованными полосами, км/тыс. руб.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</si>
  <si>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 </t>
    </r>
    <r>
      <rPr>
        <sz val="12"/>
        <color theme="1"/>
        <rFont val="Times New Roman"/>
        <family val="1"/>
        <charset val="204"/>
      </rPr>
      <t>оставление зависших срубленных деревьев, завалов</t>
    </r>
  </si>
  <si>
    <t>(Договор аренды № 418 от 15.08.2008г.)</t>
  </si>
  <si>
    <t>4,9Е4,1Б0,5С0,5Ос+Ив</t>
  </si>
  <si>
    <t>100%/100%</t>
  </si>
  <si>
    <t>%/0%</t>
  </si>
  <si>
    <t>(Договор аренды № 437 от 20.10.2008г.)</t>
  </si>
  <si>
    <t>4,1Б3,5Е1,3Ос0,8С0,3Ив+Олса</t>
  </si>
  <si>
    <t>(Договор аренды № 1910 от 25.11.2015г.)</t>
  </si>
  <si>
    <t>5,1Б2,5Е1,3Ос1,1С+Олса, Олч,Ив,Л,К</t>
  </si>
  <si>
    <t>(Договор аренды № 1912 от 22.01.2016г.)</t>
  </si>
  <si>
    <t>3,8Б 3,4Е 2,0С 0,8ОС+ИВ,ОЛСА</t>
  </si>
  <si>
    <t>Объем рубок по уходу за лесом, га/ тыс. руб.:</t>
  </si>
  <si>
    <t>Вывод: За отчетный период план по лесовосстановлению выполнен в полном объёме.</t>
  </si>
  <si>
    <t>ЛВПЦ 1.2 Места концентрации редких и находящихся под угрозой исчезновения видов.</t>
  </si>
  <si>
    <t>ЛВПЦ 1.3 Места концентрации эндемичных видов</t>
  </si>
  <si>
    <t>ЛВПЦ 1.4 Ключевые сезонные места обитания животных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</si>
  <si>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ЛВПЦ 2</t>
    </r>
    <r>
      <rPr>
        <sz val="12"/>
        <color theme="1"/>
        <rFont val="Times New Roman"/>
        <family val="1"/>
        <charset val="204"/>
      </rPr>
      <t xml:space="preserve"> Крупные лесные ландшафты, значимые на мировом, региональном и национальном уровнях</t>
    </r>
  </si>
  <si>
    <t>  ЛВПЦ 4.1 Леса, имеющие особое водоохранное значение</t>
  </si>
  <si>
    <t>  ЛВПЦ 4.2 Леса, имеющие особое противоэрозионное значение</t>
  </si>
  <si>
    <t xml:space="preserve">  ЛВПЦ 4.3 Леса, имеющие особое противопожарное значение</t>
  </si>
  <si>
    <t>ЛВПЦ 1.1 Особо охраняемые природные территории (ООПТ)</t>
  </si>
  <si>
    <r>
      <t xml:space="preserve">·         </t>
    </r>
    <r>
      <rPr>
        <b/>
        <sz val="12"/>
        <color theme="1"/>
        <rFont val="Times New Roman"/>
        <family val="1"/>
        <charset val="204"/>
      </rPr>
      <t>ЛВПЦ 3</t>
    </r>
    <r>
      <rPr>
        <sz val="12"/>
        <color theme="1"/>
        <rFont val="Times New Roman"/>
        <family val="1"/>
        <charset val="204"/>
      </rPr>
      <t xml:space="preserve"> Лесные территории, которые включают редкие или находящиеся под угрозой исчезновения экосистемы</t>
    </r>
  </si>
  <si>
    <t xml:space="preserve"> ЛВПЦ 4.1 Леса, имеющие особое водоохранное значение</t>
  </si>
  <si>
    <r>
      <t xml:space="preserve"> </t>
    </r>
    <r>
      <rPr>
        <sz val="12"/>
        <color theme="1"/>
        <rFont val="Times New Roman"/>
        <family val="1"/>
        <charset val="204"/>
      </rPr>
      <t>ЛВПЦ 4.1 Леса, имеющие особое водоохранное значение</t>
    </r>
  </si>
  <si>
    <t xml:space="preserve"> ЛВПЦ 4.2 Леса, имеющие особое противоэрозионное значение</t>
  </si>
  <si>
    <t>ЛВПЦ 4.3 Леса, имеющие особое противопожарное значение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</si>
  <si>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ЛВПЦ 5</t>
    </r>
    <r>
      <rPr>
        <sz val="12"/>
        <color theme="1"/>
        <rFont val="Times New Roman"/>
        <family val="1"/>
        <charset val="204"/>
      </rPr>
      <t xml:space="preserve"> Лесные территории, необходимые для обеспечения существования местного населения</t>
    </r>
  </si>
  <si>
    <t>ЛВПЦ 1.1 Особо охраняемые природные территории</t>
  </si>
  <si>
    <t>ЛВПЦ 4.1 Леса, имеющие особое водоохранное значение</t>
  </si>
  <si>
    <t>Проведение противопожарных мероприятий , план/факт</t>
  </si>
  <si>
    <t>Вывод: План по противопожарным мероприятиям выполнен в полном объеме.</t>
  </si>
  <si>
    <t>Покрытая лесом площадь, всего,  га,
в том числе:</t>
  </si>
  <si>
    <t xml:space="preserve"> ЛВПЦ 1.4 Ключевые сезонные места обитания животных</t>
  </si>
  <si>
    <r>
      <t xml:space="preserve">  </t>
    </r>
    <r>
      <rPr>
        <sz val="12"/>
        <color theme="1"/>
        <rFont val="Times New Roman"/>
        <family val="1"/>
        <charset val="204"/>
      </rPr>
      <t>ЛВПЦ 4.1 Леса, имеющие особое водоохранное значение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</si>
  <si>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ЛВПЦ 4 </t>
    </r>
    <r>
      <rPr>
        <sz val="12"/>
        <color theme="1"/>
        <rFont val="Times New Roman"/>
        <family val="1"/>
        <charset val="204"/>
      </rPr>
      <t>Лесные территории, выполняющие особые защитные функции</t>
    </r>
  </si>
  <si>
    <t xml:space="preserve">  ЛВПЦ 4.2 Леса, имеющие особое противоэрозионное значение</t>
  </si>
  <si>
    <t xml:space="preserve"> ЛВПЦ 4.3 Леса, имеющие особое противопожарное значение</t>
  </si>
  <si>
    <t>Лесонарушения всего,тыс. руб., в том числе</t>
  </si>
  <si>
    <t>Лесовосстановительные мероприятия, га, план/факт/тыс. руб:</t>
  </si>
  <si>
    <t>Лесовосстановительные мероприятия, га, план/факт/ тыс. руб.:</t>
  </si>
  <si>
    <t>Лесовосстановительные мероприятия, га, план/факт/тыс. руб.:</t>
  </si>
  <si>
    <t>Покрытая лесом площадь, всего,  га,   в том числе:</t>
  </si>
  <si>
    <t>· фактический – 2019 год</t>
  </si>
  <si>
    <t>611,5/314,6</t>
  </si>
  <si>
    <t>102,6/102,6/23,1</t>
  </si>
  <si>
    <t>120/124,4/507,6</t>
  </si>
  <si>
    <t>600/616,32/73,9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</si>
  <si>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уничтожение (повреждение) лесных культур</t>
    </r>
  </si>
  <si>
    <t>Вывод: За отчетный период лесонарушений в арендной базе зафиксировано на сумму           620,2 тыс. руб.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</si>
  <si>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строительство и содержание лесохозяйственных  дорог (мостов и переездов)  км (шт.)</t>
    </r>
  </si>
  <si>
    <t>·   организация мест отдыха, шт.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</si>
  <si>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установка противопожарных аншлагов, шт.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</si>
  <si>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устройство минерализованных полос, км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</si>
  <si>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уход за минерализованными полосами, км</t>
    </r>
  </si>
  <si>
    <t>Отчет по мониторингу хозяйственной деятельности за 2019 год</t>
  </si>
  <si>
    <t>2018/2019</t>
  </si>
  <si>
    <t>0/21,1</t>
  </si>
  <si>
    <t>· выборочные рубки</t>
  </si>
  <si>
    <t>· % выборочных рубок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</si>
  <si>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 xml:space="preserve">изменения численности флоры и фауны редких видов (наблюдаются / не наблюдаются уменьшение) </t>
    </r>
  </si>
  <si>
    <t>· Прочие</t>
  </si>
  <si>
    <t>0/23,4</t>
  </si>
  <si>
    <t>уход за лесными культурами</t>
  </si>
  <si>
    <t>рубки ухода в молодняках</t>
  </si>
  <si>
    <t>Вывод: За отчетный период план по лесовосстановлению выполнен в полном объеме.</t>
  </si>
  <si>
    <t>7/7</t>
  </si>
  <si>
    <t>6/6</t>
  </si>
  <si>
    <t xml:space="preserve"> на 01.01.20 г. - 4334 чел.</t>
  </si>
  <si>
    <t>Вывод: Число работников предприятия возросло в 2019 году до 4334 человек за счет привлечения, преимущественно, местных жителей.</t>
  </si>
  <si>
    <t>490,22/793,2</t>
  </si>
  <si>
    <t>188,22/441,37</t>
  </si>
  <si>
    <t>302/368,3</t>
  </si>
  <si>
    <t>62%/46%</t>
  </si>
  <si>
    <t>38%/54%</t>
  </si>
  <si>
    <t>Вывод: За отчетный период в эксплуатационных лесах проводились сплошные рубки на площади, не превышающей разрешенный размер лесопользования по площади. В ревизионном периоде было две лесосеки площадью , превышающей площадь 40 га. Программа по переходу от сплошных рубок большой площади к рубкам малой площади выполняется.</t>
  </si>
  <si>
    <t>26,400/26,401</t>
  </si>
  <si>
    <t>52,800/52,803</t>
  </si>
  <si>
    <t>Вывод: За отчетный период лесонарушений в арендной базе зафиксировано не было</t>
  </si>
  <si>
    <t>Вывод: Вспышки размножения насекомых-вредителей, пожары в арендной базе в 2019 году не были зарегистрированы. Редкие и исчезающие виды сохранялись предприятием в ЛВПЦ, репрезентативных лесных участках, ключевых биотопах и объектах. Потенциальные места концентрации редких и исчезающих видов не затрагивались хозяйственной деятельностью предприятия, что позволяет утверждать о сохранении видов на данных территориях. В Коношском районе за 2019 год уменьшилась численность следующих охотничьих видов: заяц (на 7%), кабан (на 100%), лось (на 5%), рысь (на 39%), глухарь (на 80 %), рябчик (на 21%), куропатка (на 43%). Численность увеличилась  : белка (на 177 %), горностай (на 60 %), куница (на 104 %), лисица (на 30%), тетерев (на 146%).</t>
  </si>
  <si>
    <t>численность животных уменьшилась/увеличилась, в зависимости от вида</t>
  </si>
  <si>
    <t>1618,56/992,11</t>
  </si>
  <si>
    <t>62,2%/68,3%</t>
  </si>
  <si>
    <t>37,8%/31,7%</t>
  </si>
  <si>
    <t>Вывод: За отчетный период в эксплуатационных лесах проводились сплошные рубки на площади, не превышающей разрешенный размер лесопользования по площади. В ревизионном периоде не было лесосек, предназначенных под сплошную рубку,  площадью более 40 га. Пять лесосек имели площадь от 30 до 40 га,  это 17,1 % от общей площади заготовки. Программа по переходу от сплошных рубок больших размеров к сплошным рубкам малой площади выполняется.</t>
  </si>
  <si>
    <t>Вывод: Вспышки размножения насекомых-вредителей, пожары в арендной базе в 2019 году не были зарегистрированы. Редкие и исчезающие виды сохранялись предприятием в ЛВПЦ, репрезентативных лесных участках, ключевых биотопах и объектах. Потенциальные места концентрации редких и исчезающих видов не затрагивались хозяйственной деятельностью предприятия, что позволяет утверждать о сохранении видов на данных территориях. В Вельском районе за 2019 год уменьшилась численность следующих охотничьих видов: заяц (на 13%), кабан (на 15%),  рысь (на 50%), глухарь (на 81 %), рябчик (на 32%), белка (на 17 %), куница (на 21 %), лисица (на 18%) . Численность животных увеличилась: лось (на 40 %), горностай (на 64 %), тетерев (на 92 %), куропатка (на 68%), волк (на 12%).</t>
  </si>
  <si>
    <t>уменьшение не наблюдается</t>
  </si>
  <si>
    <t>4,8Б,2,9Е,1,4Ос,0,7С,0,2Олса+Ив,Л</t>
  </si>
  <si>
    <t>992,11/0</t>
  </si>
  <si>
    <t>677,51/0</t>
  </si>
  <si>
    <t>314,6/0</t>
  </si>
  <si>
    <t>68,3%/0</t>
  </si>
  <si>
    <t>31,7%/0</t>
  </si>
  <si>
    <t>Вывод: В отчетном периодео лесовосстановительные работы не планировались и не проводились.</t>
  </si>
  <si>
    <t>5/5</t>
  </si>
  <si>
    <t>0,7/0,7</t>
  </si>
  <si>
    <t>1,3/1,3</t>
  </si>
  <si>
    <t>Вывод: План по устройству минерализованных полос и уходу за минерализованными полосами выполнен в полном объеме.</t>
  </si>
  <si>
    <t>Вывод: За отчетный период лесонарушений в арендной базе зафиксировано не было.</t>
  </si>
  <si>
    <t>0/40,00</t>
  </si>
  <si>
    <t>0/18,9</t>
  </si>
  <si>
    <t>0%/47,2%</t>
  </si>
  <si>
    <t>0%/52,8</t>
  </si>
  <si>
    <t>Вывод: За отчетный период в эксплуатационных лесах проводились сплошные рубки на площади, не превышающей разрешенный размер лесопользования по площади. В ревизионном периоде не было лесосек,  площадью более 30 га.  Программа по переходу от сплошных рубок больших размеров к сплошным рубкам малой площади выполняется.</t>
  </si>
  <si>
    <t>295,575/237,94</t>
  </si>
  <si>
    <t>295,575/214,54</t>
  </si>
  <si>
    <t>100%/90%</t>
  </si>
  <si>
    <t>0%/10%</t>
  </si>
  <si>
    <t>Вывод: За отчетный период в эксплуатационных лесах проводились сплошные рубки на площади, не превышающей разрешенный размер лесопользования по площади.  Площадь сплошных рубок уменьшилась на 10%. За ревизионный период не было ни одной лесосеки площадью, превышающей 40 га. Программа по переходу от сплошных рубок большой площади к рубкам малой площади выполняется.</t>
  </si>
  <si>
    <t xml:space="preserve">Вывод: Лесовосстановительные мероприятия </t>
  </si>
  <si>
    <t>Вывод: Вспышки размножения насекомых-вредителей, пожары в арендной базе в 2019 году не были зарегистрированы. Редкие и исчезающие виды сохранялись предприятием в ЛВПЦ, репрезентативных лесных участках, ключевых биотопах и объектах. Потенциальные места концентрации редких и исчезающих видов не затрагивались хозяйственной деятельностью предприятия, что позволяет утверждать о сохранении видов на данных территориях. В Шенкурском районе за 2019 год уменьшилась численность следующих охотничьих видов: горностай (на 28%), кабан (на 92%),  рысь (на 57%), глухарь (на 78 %), рябчик (на 14%), лисица (на 5%) . Численность животных увеличилась: лось (на 23 %), белка (на 100 %), тетерев (на 86 %), куропатка (на 75%), волк (на 62%), заяц (на 4%), куница (на 14%).</t>
  </si>
  <si>
    <t>Вывод: Вспышки размножения насекомых-вредителей, пожары в арендной базе в 2019 году не были зарегистрированы. Редкие и исчезающие виды сохранялись предприятием в ЛВПЦ, репрезентативных лесных участках, ключевых биотопах и объектах. Потенциальные места концентрации редких и исчезающих видов не затрагивались хозяйственной деятельностью предприятия, что позволяет утверждать о сохранении видов на данных территориях. В Няндомском районе за 2019 год уменьшилась численность следующих охотничьих видов: горностай (на 26%), кабан (на 100%), волк (на 39%), рысь (на 28%), хорь (на 37%), глухарь (на 87 %), куропатка (на 47%) . Численность животных увеличилась: лось (на 11 %), белка (на 349 %), тетерев (на 41 %), лисица (на 38%), заяц (на 20%), куница (на 47%).</t>
  </si>
  <si>
    <t>· фактический – всего/за 2019 год</t>
  </si>
  <si>
    <t>1,6/86,5</t>
  </si>
  <si>
    <t>111,2/111,2/1682,595</t>
  </si>
  <si>
    <t>933,8/954,52/2287,16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</si>
  <si>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строительство и содержание лесохозяйственных  дорог (мостов и переездов)  км /тыс. руб</t>
    </r>
  </si>
  <si>
    <t>19,000/19,432/69,178</t>
  </si>
  <si>
    <t>38,000/38,001/76,686</t>
  </si>
  <si>
    <t>53,242/53,242/28861,956</t>
  </si>
  <si>
    <t>Анализ хозяйственных показателей</t>
  </si>
  <si>
    <t xml:space="preserve">· Прочие </t>
  </si>
  <si>
    <t>· выборочые рубки</t>
  </si>
  <si>
    <t>31/31/5,146</t>
  </si>
  <si>
    <t>20/20/18,74</t>
  </si>
  <si>
    <t>1007,06/677,51</t>
  </si>
  <si>
    <t>·         неочистка лесосек, га</t>
  </si>
  <si>
    <t>·         завизирная рубка, м3</t>
  </si>
  <si>
    <t>·         невывезенная древесина, м3</t>
  </si>
  <si>
    <t>·         уничтожение деляночных столбов, шт.</t>
  </si>
  <si>
    <t>·         уничтожение (повреждение) лесных культур, м3</t>
  </si>
  <si>
    <t>Лесовосстановительные мероприятия, га, план/факт</t>
  </si>
  <si>
    <t>15/15</t>
  </si>
  <si>
    <t>1 / 1</t>
  </si>
  <si>
    <t>1,0/1,0</t>
  </si>
  <si>
    <t xml:space="preserve">2,0/2,0 </t>
  </si>
  <si>
    <t>(Договор аренды № 1399 от 28.08.2012 г.)</t>
  </si>
  <si>
    <t>758,7/759,6</t>
  </si>
  <si>
    <t>101,9/101,9</t>
  </si>
  <si>
    <t>646/646</t>
  </si>
  <si>
    <t>10,8/11,7</t>
  </si>
  <si>
    <t>10,5/10,5</t>
  </si>
  <si>
    <t>21,0/21,0</t>
  </si>
  <si>
    <t>Лесонарушения всего,  в том числе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</si>
  <si>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невывезенная древесина, м3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</si>
  <si>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неочистка лесосек, га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</si>
  <si>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завизирная рубка, м3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</si>
  <si>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уничтожение деляночных столбов, шт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</si>
  <si>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уничтожение (повреждение) лесных культур, м3</t>
    </r>
  </si>
  <si>
    <t>Вывод: За отчетный период  в арендной базе зафиксированы лесонарушения - невывезенная древесина.</t>
  </si>
  <si>
    <r>
      <t>·</t>
    </r>
    <r>
      <rPr>
        <sz val="7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>строительство и содержание лесохозяйственных  дорог (мостов и переездов) км</t>
    </r>
  </si>
  <si>
    <t>установка противопожарных аншлагов, шт</t>
  </si>
  <si>
    <t>организация мест отдыха, шт</t>
  </si>
  <si>
    <r>
      <t>·</t>
    </r>
    <r>
      <rPr>
        <sz val="7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>устройство минерализованных полос, км</t>
    </r>
  </si>
  <si>
    <r>
      <t>·</t>
    </r>
    <r>
      <rPr>
        <sz val="7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>уход за минерализованными полосами, км</t>
    </r>
  </si>
  <si>
    <r>
      <t>·</t>
    </r>
    <r>
      <rPr>
        <sz val="7"/>
        <color theme="1"/>
        <rFont val="Times New Roman"/>
        <family val="1"/>
        <charset val="204"/>
      </rPr>
      <t> </t>
    </r>
    <r>
      <rPr>
        <sz val="12"/>
        <color theme="1"/>
        <rFont val="Times New Roman"/>
        <family val="1"/>
        <charset val="204"/>
      </rPr>
      <t>установка противопожарных аншлагов, шт.</t>
    </r>
  </si>
  <si>
    <t>1/1</t>
  </si>
  <si>
    <t>1,6/2,164</t>
  </si>
  <si>
    <t>3,2/4,382</t>
  </si>
  <si>
    <t>114/114</t>
  </si>
  <si>
    <t>50/50</t>
  </si>
  <si>
    <t>164/164</t>
  </si>
  <si>
    <t>Вывод: Лесовосстановительные мероприятия выполнены в полном объеме</t>
  </si>
  <si>
    <t>Объем рубок по уходу за лесом, тыс.м3</t>
  </si>
  <si>
    <t>215/221,1</t>
  </si>
  <si>
    <t>25/25,1</t>
  </si>
  <si>
    <t>40/40</t>
  </si>
  <si>
    <t>100/106</t>
  </si>
  <si>
    <t>6,576/6,576</t>
  </si>
  <si>
    <t>5/5,54</t>
  </si>
  <si>
    <t>10/10,913</t>
  </si>
  <si>
    <t>Данные лесоустройства и проведенных предпри-ятием исследований арендной территории</t>
  </si>
  <si>
    <t>31,64/31,64/17151,77</t>
  </si>
  <si>
    <t>уничтожение деляночных столбов, шт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</si>
  <si>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уничтожение (повреждение) лесных культур, м 3</t>
    </r>
  </si>
  <si>
    <t>123,87/340,02</t>
  </si>
  <si>
    <t>123,87/125,02</t>
  </si>
  <si>
    <t>0/215</t>
  </si>
  <si>
    <t>100%/37%</t>
  </si>
  <si>
    <t>0%/63%</t>
  </si>
  <si>
    <t>Вывод: За отчетный период в эксплуатационных лесах проводились сплошные рубки на площади, не превышающей разрешенный размер лесопользования по площади, причем доля сплошных рубок значительно уменьшилась. В ревизионном периоде не было лесосек, предназначенных под сплошную рубку,  площадью более 30 га.  Программа по переходу от сплошных рубок больших размеров к сплошным рубкам малой площади выполняется.</t>
  </si>
  <si>
    <t>· фактический всего за 2019 год</t>
  </si>
  <si>
    <t>Данные лесоустройства и проведенных предприятием исследований арендной территории</t>
  </si>
  <si>
    <t>242,1/251,8</t>
  </si>
  <si>
    <t>15/16,5</t>
  </si>
  <si>
    <t>47,1/47,1</t>
  </si>
  <si>
    <t>35/43</t>
  </si>
  <si>
    <t>145/145,2</t>
  </si>
  <si>
    <t>5,206/5,206</t>
  </si>
  <si>
    <t>3/3</t>
  </si>
  <si>
    <t>5,7/5,935</t>
  </si>
  <si>
    <t>11,4/11,91</t>
  </si>
  <si>
    <t>Лесонарушения всего, в том числе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</si>
  <si>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неочистка лесосек, м3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</si>
  <si>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завизирная рубка, га</t>
    </r>
  </si>
  <si>
    <t>(Договор аренды № 2168 от 13.04.2018 г.)</t>
  </si>
  <si>
    <t>5,5С2,5Б1,9Е,0,1Ос+Олса,Л,ИВ,К</t>
  </si>
  <si>
    <t>Вывод:  Сохранность и оценка воздействия на ЛВПЦ базировалась на мониторинге материалов космической съемки. Изменений в пределах участков ЛВПЦ в результате природных явлений (пожара, ветровала) не наблюдалось. Режим, установленный для ЛВПЦ, соблюдается. Данные сведения позволяют сделать вывод об эффективности предпринятых мер охраны с точки зрения характеристик ЛВПЦ.</t>
  </si>
  <si>
    <t>Вывод: Площадь ЛВПЦ за отчетный период изменилась незначительно. Уменьшилась площадь ЛВПЦ 4.1. Сохранность и оценка воздействия на ЛВПЦ базировалась на мониторинге материалов космической съемки. Изменений в пределах участков ЛВПЦ в результате природных явлений (пожара, ветровала) не наблюдалось. Режим, установленный для ЛВПЦ, соблюдается. Данные сведения позволяют сделать вывод об эффективности предпринятых мер охраны с точки зрения характеристик ЛВПЦ.</t>
  </si>
  <si>
    <t>(Договор аренды № 909 от 23.06.2010 г.)</t>
  </si>
  <si>
    <t>3,8Б 2,8Е 1,9С 1,4ОС+0,1ОЛСА+ИВ.К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</si>
  <si>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обновление противопожарных аншлагов, шт.</t>
    </r>
  </si>
  <si>
    <t>Вывод: Рентабельность производства уменьшилась по сравнению с 2018 годом, но остается стабильно высокой для лесной отрасли.</t>
  </si>
  <si>
    <t>Объем рубок по уходу за лесом, тыс. м3</t>
  </si>
  <si>
    <t>615/637</t>
  </si>
  <si>
    <t>35/35</t>
  </si>
  <si>
    <t>100/100</t>
  </si>
  <si>
    <t>430/452</t>
  </si>
  <si>
    <t>7,45/7,45</t>
  </si>
  <si>
    <t>10/10</t>
  </si>
  <si>
    <t>2/2</t>
  </si>
  <si>
    <t>15,1/15,368</t>
  </si>
  <si>
    <t>30,2/30,72</t>
  </si>
  <si>
    <t>581,05/581,05</t>
  </si>
  <si>
    <t>29,1/29,1</t>
  </si>
  <si>
    <t>383,8/383,8</t>
  </si>
  <si>
    <t>168,15/168,15</t>
  </si>
  <si>
    <t>17/17</t>
  </si>
  <si>
    <t>14/14</t>
  </si>
  <si>
    <t>Объем рубок по уходу за лесом, тыс. м3:</t>
  </si>
  <si>
    <t>91,4/93</t>
  </si>
  <si>
    <t>76,4/76,4</t>
  </si>
  <si>
    <t>15/16,6</t>
  </si>
  <si>
    <t>12/12</t>
  </si>
  <si>
    <t>3,6/3,806</t>
  </si>
  <si>
    <t>7,2/7,91</t>
  </si>
  <si>
    <t xml:space="preserve">        
В экономической сфере:
- лесопользование на участках аренды производится в пределах уровня долгосрочной неистощительности древесных ресурсов.
В социальной сфере:
- обеспечивается своевременная оплата труда работникам предприятия;
- регулярно производятся встречи с местным населением по вопросам лесопользования на участках аренды;
- производится обеспечение дровяной древесиной муниципалитетов и оказывается социальная помощь согласно поступающим заявкам от администраций.
В экологической сфере:
- производится выявление и сохранение ЛВПЦ;
- производится выявление и сохранение ключевых объектов биоразнообразия.
 В целом, в 2019 г. достигнут благоприятный социальный эффект, в результате стабильной работы компании, стабильно выплачиваются налоги и арендная плата в местные и областные бюджеты. Катастрофических социальных и экологических последствий в результате хозяйственной деятельности предприятия за 2019 г. выявлено не было. За счёт стабильной работы предприятия обеспечиваются работой более 1500 семей, в основном из числа местного населения.                                                                                                             </t>
  </si>
  <si>
    <t xml:space="preserve">В целом, по результатам деятельности компании в 2019 г. можно отметить следующее: компания успешно развивается, рентабельность производства остается на высоком уровне.
</t>
  </si>
  <si>
    <t>1.6</t>
  </si>
  <si>
    <t>Средний прирост покрытых лесом земель по основным лесообразующим породам, м3/га</t>
  </si>
  <si>
    <t>· Лиственница</t>
  </si>
  <si>
    <t>· Ива</t>
  </si>
  <si>
    <t>· Ольха Серая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</si>
</sst>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indent="5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2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 indent="2"/>
    </xf>
    <xf numFmtId="49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left" vertical="center" wrapText="1"/>
    </xf>
    <xf numFmtId="49" fontId="2" fillId="4" borderId="6" xfId="0" applyNumberFormat="1" applyFont="1" applyFill="1" applyBorder="1" applyAlignment="1">
      <alignment horizontal="left" vertical="center" wrapText="1"/>
    </xf>
    <xf numFmtId="49" fontId="2" fillId="4" borderId="7" xfId="0" applyNumberFormat="1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justify" vertical="center" wrapText="1"/>
    </xf>
    <xf numFmtId="0" fontId="2" fillId="5" borderId="6" xfId="0" applyFont="1" applyFill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3" fillId="4" borderId="6" xfId="0" applyFont="1" applyFill="1" applyBorder="1" applyAlignment="1">
      <alignment horizontal="justify" vertical="center" wrapText="1"/>
    </xf>
    <xf numFmtId="0" fontId="13" fillId="4" borderId="7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/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49" fontId="10" fillId="0" borderId="5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0" fontId="1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indent="5"/>
    </xf>
    <xf numFmtId="0" fontId="8" fillId="0" borderId="0" xfId="0" applyFont="1" applyFill="1"/>
    <xf numFmtId="166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 applyAlignment="1">
      <alignment horizontal="justify" vertical="center" wrapText="1"/>
    </xf>
    <xf numFmtId="0" fontId="13" fillId="0" borderId="7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2"/>
  <sheetViews>
    <sheetView topLeftCell="A46" zoomScaleNormal="100" workbookViewId="0">
      <selection activeCell="I16" sqref="I16"/>
    </sheetView>
  </sheetViews>
  <sheetFormatPr defaultRowHeight="15" x14ac:dyDescent="0.25"/>
  <cols>
    <col min="1" max="1" width="9.140625" style="6"/>
    <col min="2" max="2" width="37.140625" style="6" customWidth="1"/>
    <col min="3" max="3" width="29" style="7" customWidth="1"/>
    <col min="4" max="4" width="17" style="6" customWidth="1"/>
  </cols>
  <sheetData>
    <row r="1" spans="1:4" ht="18.75" x14ac:dyDescent="0.25">
      <c r="A1" s="46" t="s">
        <v>150</v>
      </c>
      <c r="B1" s="46"/>
      <c r="C1" s="46"/>
      <c r="D1" s="46"/>
    </row>
    <row r="2" spans="1:4" ht="18.75" x14ac:dyDescent="0.25">
      <c r="A2" s="46" t="s">
        <v>69</v>
      </c>
      <c r="B2" s="46"/>
      <c r="C2" s="46"/>
      <c r="D2" s="46"/>
    </row>
    <row r="3" spans="1:4" ht="15.75" x14ac:dyDescent="0.25">
      <c r="A3" s="47" t="s">
        <v>46</v>
      </c>
      <c r="B3" s="47"/>
      <c r="C3" s="47"/>
      <c r="D3" s="47"/>
    </row>
    <row r="4" spans="1:4" ht="15.75" x14ac:dyDescent="0.25">
      <c r="A4" s="5"/>
    </row>
    <row r="5" spans="1:4" ht="32.25" customHeight="1" x14ac:dyDescent="0.25">
      <c r="A5" s="38" t="s">
        <v>45</v>
      </c>
      <c r="B5" s="4" t="s">
        <v>44</v>
      </c>
      <c r="C5" s="4" t="s">
        <v>43</v>
      </c>
      <c r="D5" s="4" t="s">
        <v>42</v>
      </c>
    </row>
    <row r="6" spans="1:4" ht="31.5" x14ac:dyDescent="0.25">
      <c r="A6" s="38">
        <v>1</v>
      </c>
      <c r="B6" s="4" t="s">
        <v>41</v>
      </c>
      <c r="C6" s="38" t="s">
        <v>40</v>
      </c>
      <c r="D6" s="38" t="s">
        <v>39</v>
      </c>
    </row>
    <row r="7" spans="1:4" ht="31.5" x14ac:dyDescent="0.25">
      <c r="A7" s="39" t="s">
        <v>38</v>
      </c>
      <c r="B7" s="4" t="s">
        <v>37</v>
      </c>
      <c r="C7" s="38" t="s">
        <v>70</v>
      </c>
      <c r="D7" s="4"/>
    </row>
    <row r="8" spans="1:4" ht="15.75" x14ac:dyDescent="0.25">
      <c r="A8" s="39" t="s">
        <v>36</v>
      </c>
      <c r="B8" s="4" t="s">
        <v>35</v>
      </c>
      <c r="C8" s="38">
        <v>76</v>
      </c>
      <c r="D8" s="4"/>
    </row>
    <row r="9" spans="1:4" ht="15.75" x14ac:dyDescent="0.25">
      <c r="A9" s="39" t="s">
        <v>34</v>
      </c>
      <c r="B9" s="4" t="s">
        <v>33</v>
      </c>
      <c r="C9" s="38">
        <v>3.3</v>
      </c>
      <c r="D9" s="4"/>
    </row>
    <row r="10" spans="1:4" ht="46.5" customHeight="1" x14ac:dyDescent="0.25">
      <c r="A10" s="39" t="s">
        <v>32</v>
      </c>
      <c r="B10" s="4" t="s">
        <v>127</v>
      </c>
      <c r="C10" s="4">
        <f>SUM(C11:C14)</f>
        <v>109135.5</v>
      </c>
      <c r="D10" s="4"/>
    </row>
    <row r="11" spans="1:4" ht="15.75" x14ac:dyDescent="0.25">
      <c r="A11" s="48"/>
      <c r="B11" s="8" t="s">
        <v>48</v>
      </c>
      <c r="C11" s="38">
        <v>17349.900000000001</v>
      </c>
      <c r="D11" s="4"/>
    </row>
    <row r="12" spans="1:4" ht="15.75" x14ac:dyDescent="0.25">
      <c r="A12" s="49"/>
      <c r="B12" s="8" t="s">
        <v>49</v>
      </c>
      <c r="C12" s="38">
        <v>28240.5</v>
      </c>
      <c r="D12" s="4"/>
    </row>
    <row r="13" spans="1:4" ht="15.75" x14ac:dyDescent="0.25">
      <c r="A13" s="49"/>
      <c r="B13" s="8" t="s">
        <v>50</v>
      </c>
      <c r="C13" s="38">
        <v>17237.900000000001</v>
      </c>
      <c r="D13" s="4"/>
    </row>
    <row r="14" spans="1:4" ht="15.75" x14ac:dyDescent="0.25">
      <c r="A14" s="50"/>
      <c r="B14" s="8" t="s">
        <v>51</v>
      </c>
      <c r="C14" s="38">
        <v>46307.199999999997</v>
      </c>
      <c r="D14" s="4"/>
    </row>
    <row r="15" spans="1:4" ht="34.5" x14ac:dyDescent="0.25">
      <c r="A15" s="39" t="s">
        <v>31</v>
      </c>
      <c r="B15" s="4" t="s">
        <v>30</v>
      </c>
      <c r="C15" s="4">
        <f>SUM(C16:C19)</f>
        <v>16955.41</v>
      </c>
      <c r="D15" s="4"/>
    </row>
    <row r="16" spans="1:4" ht="15.75" x14ac:dyDescent="0.25">
      <c r="A16" s="48"/>
      <c r="B16" s="8" t="s">
        <v>48</v>
      </c>
      <c r="C16" s="38">
        <v>454.58</v>
      </c>
      <c r="D16" s="4"/>
    </row>
    <row r="17" spans="1:4" ht="15.75" x14ac:dyDescent="0.25">
      <c r="A17" s="49"/>
      <c r="B17" s="8" t="s">
        <v>49</v>
      </c>
      <c r="C17" s="38">
        <v>3692.14</v>
      </c>
      <c r="D17" s="4"/>
    </row>
    <row r="18" spans="1:4" ht="15.75" x14ac:dyDescent="0.25">
      <c r="A18" s="49"/>
      <c r="B18" s="8" t="s">
        <v>50</v>
      </c>
      <c r="C18" s="38">
        <v>3517.46</v>
      </c>
      <c r="D18" s="4"/>
    </row>
    <row r="19" spans="1:4" ht="15.75" x14ac:dyDescent="0.25">
      <c r="A19" s="50"/>
      <c r="B19" s="8" t="s">
        <v>51</v>
      </c>
      <c r="C19" s="38">
        <v>9291.23</v>
      </c>
      <c r="D19" s="4"/>
    </row>
    <row r="20" spans="1:4" ht="48.75" customHeight="1" x14ac:dyDescent="0.25">
      <c r="A20" s="42" t="s">
        <v>323</v>
      </c>
      <c r="B20" s="4" t="s">
        <v>324</v>
      </c>
      <c r="C20" s="17">
        <v>2.2000000000000002</v>
      </c>
      <c r="D20" s="4"/>
    </row>
    <row r="21" spans="1:4" ht="15.75" x14ac:dyDescent="0.25">
      <c r="A21" s="48"/>
      <c r="B21" s="8" t="s">
        <v>54</v>
      </c>
      <c r="C21" s="41">
        <v>2.2000000000000002</v>
      </c>
      <c r="D21" s="4"/>
    </row>
    <row r="22" spans="1:4" ht="15.75" x14ac:dyDescent="0.25">
      <c r="A22" s="49"/>
      <c r="B22" s="8" t="s">
        <v>55</v>
      </c>
      <c r="C22" s="41">
        <v>1.8</v>
      </c>
      <c r="D22" s="4"/>
    </row>
    <row r="23" spans="1:4" ht="15.75" x14ac:dyDescent="0.25">
      <c r="A23" s="49"/>
      <c r="B23" s="8" t="s">
        <v>56</v>
      </c>
      <c r="C23" s="41">
        <v>2.2999999999999998</v>
      </c>
      <c r="D23" s="4"/>
    </row>
    <row r="24" spans="1:4" ht="15.75" x14ac:dyDescent="0.25">
      <c r="A24" s="49"/>
      <c r="B24" s="8" t="s">
        <v>327</v>
      </c>
      <c r="C24" s="41">
        <v>3.2</v>
      </c>
      <c r="D24" s="4"/>
    </row>
    <row r="25" spans="1:4" ht="15.75" x14ac:dyDescent="0.25">
      <c r="A25" s="50"/>
      <c r="B25" s="8" t="s">
        <v>57</v>
      </c>
      <c r="C25" s="41">
        <v>3.5</v>
      </c>
      <c r="D25" s="4"/>
    </row>
    <row r="26" spans="1:4" ht="18.75" customHeight="1" x14ac:dyDescent="0.25">
      <c r="A26" s="51" t="s">
        <v>76</v>
      </c>
      <c r="B26" s="52"/>
      <c r="C26" s="52"/>
      <c r="D26" s="53"/>
    </row>
    <row r="27" spans="1:4" ht="31.5" customHeight="1" x14ac:dyDescent="0.25">
      <c r="A27" s="38">
        <v>2</v>
      </c>
      <c r="B27" s="4" t="s">
        <v>29</v>
      </c>
      <c r="C27" s="38" t="s">
        <v>215</v>
      </c>
      <c r="D27" s="38" t="s">
        <v>0</v>
      </c>
    </row>
    <row r="28" spans="1:4" ht="15.75" customHeight="1" x14ac:dyDescent="0.25">
      <c r="A28" s="43"/>
      <c r="B28" s="8" t="s">
        <v>52</v>
      </c>
      <c r="C28" s="13">
        <v>225</v>
      </c>
      <c r="D28" s="4"/>
    </row>
    <row r="29" spans="1:4" ht="15.75" customHeight="1" x14ac:dyDescent="0.25">
      <c r="A29" s="44"/>
      <c r="B29" s="8" t="s">
        <v>138</v>
      </c>
      <c r="C29" s="22">
        <v>151.06399999999999</v>
      </c>
      <c r="D29" s="4"/>
    </row>
    <row r="30" spans="1:4" ht="15.75" customHeight="1" x14ac:dyDescent="0.25">
      <c r="A30" s="45"/>
      <c r="B30" s="8" t="s">
        <v>53</v>
      </c>
      <c r="C30" s="19">
        <f>C29/C28</f>
        <v>0.67139555555555552</v>
      </c>
      <c r="D30" s="4"/>
    </row>
    <row r="31" spans="1:4" ht="34.5" x14ac:dyDescent="0.25">
      <c r="A31" s="39" t="s">
        <v>28</v>
      </c>
      <c r="B31" s="2" t="s">
        <v>75</v>
      </c>
      <c r="C31" s="24">
        <f>SUM(C32:C36)</f>
        <v>151.06399999999999</v>
      </c>
      <c r="D31" s="4"/>
    </row>
    <row r="32" spans="1:4" ht="15.75" customHeight="1" x14ac:dyDescent="0.25">
      <c r="A32" s="43"/>
      <c r="B32" s="8" t="s">
        <v>54</v>
      </c>
      <c r="C32" s="22">
        <v>46.3</v>
      </c>
      <c r="D32" s="4"/>
    </row>
    <row r="33" spans="1:4" ht="15.75" customHeight="1" x14ac:dyDescent="0.25">
      <c r="A33" s="44"/>
      <c r="B33" s="8" t="s">
        <v>55</v>
      </c>
      <c r="C33" s="22">
        <v>44.350999999999999</v>
      </c>
      <c r="D33" s="4"/>
    </row>
    <row r="34" spans="1:4" ht="15.75" customHeight="1" x14ac:dyDescent="0.25">
      <c r="A34" s="44"/>
      <c r="B34" s="8" t="s">
        <v>56</v>
      </c>
      <c r="C34" s="21">
        <v>46.991999999999997</v>
      </c>
      <c r="D34" s="4"/>
    </row>
    <row r="35" spans="1:4" ht="15.75" customHeight="1" x14ac:dyDescent="0.25">
      <c r="A35" s="44"/>
      <c r="B35" s="8" t="s">
        <v>57</v>
      </c>
      <c r="C35" s="21">
        <v>13.420999999999999</v>
      </c>
      <c r="D35" s="4"/>
    </row>
    <row r="36" spans="1:4" ht="15.75" customHeight="1" x14ac:dyDescent="0.25">
      <c r="A36" s="45"/>
      <c r="B36" s="8" t="s">
        <v>216</v>
      </c>
      <c r="C36" s="21">
        <v>0</v>
      </c>
      <c r="D36" s="4"/>
    </row>
    <row r="37" spans="1:4" ht="35.25" customHeight="1" x14ac:dyDescent="0.25">
      <c r="A37" s="39" t="s">
        <v>27</v>
      </c>
      <c r="B37" s="2" t="s">
        <v>26</v>
      </c>
      <c r="C37" s="25"/>
      <c r="D37" s="4"/>
    </row>
    <row r="38" spans="1:4" ht="15.75" x14ac:dyDescent="0.25">
      <c r="A38" s="43"/>
      <c r="B38" s="8" t="s">
        <v>52</v>
      </c>
      <c r="C38" s="26">
        <v>225</v>
      </c>
      <c r="D38" s="4"/>
    </row>
    <row r="39" spans="1:4" ht="15.75" x14ac:dyDescent="0.25">
      <c r="A39" s="45"/>
      <c r="B39" s="8" t="s">
        <v>58</v>
      </c>
      <c r="C39" s="22">
        <v>148.66999999999999</v>
      </c>
      <c r="D39" s="4"/>
    </row>
    <row r="40" spans="1:4" ht="31.5" x14ac:dyDescent="0.25">
      <c r="A40" s="39" t="s">
        <v>25</v>
      </c>
      <c r="B40" s="36" t="s">
        <v>24</v>
      </c>
      <c r="C40" s="4"/>
      <c r="D40" s="4"/>
    </row>
    <row r="41" spans="1:4" ht="15.75" x14ac:dyDescent="0.25">
      <c r="A41" s="43"/>
      <c r="B41" s="8" t="s">
        <v>52</v>
      </c>
      <c r="C41" s="11">
        <v>0</v>
      </c>
      <c r="D41" s="4"/>
    </row>
    <row r="42" spans="1:4" ht="15.75" x14ac:dyDescent="0.25">
      <c r="A42" s="45"/>
      <c r="B42" s="8" t="s">
        <v>58</v>
      </c>
      <c r="C42" s="16">
        <v>0</v>
      </c>
      <c r="D42" s="4"/>
    </row>
    <row r="43" spans="1:4" ht="18.75" customHeight="1" x14ac:dyDescent="0.25">
      <c r="A43" s="54" t="s">
        <v>78</v>
      </c>
      <c r="B43" s="55"/>
      <c r="C43" s="55"/>
      <c r="D43" s="56"/>
    </row>
    <row r="44" spans="1:4" ht="31.5" x14ac:dyDescent="0.25">
      <c r="A44" s="38">
        <v>3</v>
      </c>
      <c r="B44" s="2" t="s">
        <v>23</v>
      </c>
      <c r="C44" s="16" t="s">
        <v>151</v>
      </c>
      <c r="D44" s="38" t="s">
        <v>0</v>
      </c>
    </row>
    <row r="45" spans="1:4" ht="15.75" x14ac:dyDescent="0.25">
      <c r="A45" s="43"/>
      <c r="B45" s="8" t="s">
        <v>59</v>
      </c>
      <c r="C45" s="20" t="s">
        <v>176</v>
      </c>
      <c r="D45" s="4"/>
    </row>
    <row r="46" spans="1:4" ht="15.75" x14ac:dyDescent="0.25">
      <c r="A46" s="44"/>
      <c r="B46" s="8" t="s">
        <v>60</v>
      </c>
      <c r="C46" s="21" t="s">
        <v>220</v>
      </c>
      <c r="D46" s="4"/>
    </row>
    <row r="47" spans="1:4" ht="23.25" customHeight="1" x14ac:dyDescent="0.25">
      <c r="A47" s="44"/>
      <c r="B47" s="8" t="s">
        <v>217</v>
      </c>
      <c r="C47" s="21" t="s">
        <v>139</v>
      </c>
      <c r="D47" s="4"/>
    </row>
    <row r="48" spans="1:4" ht="15.75" x14ac:dyDescent="0.25">
      <c r="A48" s="44"/>
      <c r="B48" s="8" t="s">
        <v>62</v>
      </c>
      <c r="C48" s="23" t="s">
        <v>177</v>
      </c>
      <c r="D48" s="4"/>
    </row>
    <row r="49" spans="1:4" ht="15.75" x14ac:dyDescent="0.25">
      <c r="A49" s="45"/>
      <c r="B49" s="8" t="s">
        <v>63</v>
      </c>
      <c r="C49" s="23" t="s">
        <v>178</v>
      </c>
      <c r="D49" s="4"/>
    </row>
    <row r="50" spans="1:4" ht="108" customHeight="1" x14ac:dyDescent="0.25">
      <c r="A50" s="60" t="s">
        <v>179</v>
      </c>
      <c r="B50" s="61"/>
      <c r="C50" s="61"/>
      <c r="D50" s="62"/>
    </row>
    <row r="51" spans="1:4" ht="47.25" x14ac:dyDescent="0.25">
      <c r="A51" s="16">
        <v>4</v>
      </c>
      <c r="B51" s="36" t="s">
        <v>135</v>
      </c>
      <c r="C51" s="16"/>
      <c r="D51" s="16" t="s">
        <v>0</v>
      </c>
    </row>
    <row r="52" spans="1:4" ht="15.75" customHeight="1" x14ac:dyDescent="0.25">
      <c r="A52" s="63"/>
      <c r="B52" s="28" t="s">
        <v>64</v>
      </c>
      <c r="C52" s="17" t="s">
        <v>210</v>
      </c>
      <c r="D52" s="17"/>
    </row>
    <row r="53" spans="1:4" ht="15.75" customHeight="1" x14ac:dyDescent="0.25">
      <c r="A53" s="64"/>
      <c r="B53" s="28" t="s">
        <v>65</v>
      </c>
      <c r="C53" s="16" t="s">
        <v>209</v>
      </c>
      <c r="D53" s="17"/>
    </row>
    <row r="54" spans="1:4" ht="15.75" customHeight="1" x14ac:dyDescent="0.25">
      <c r="A54" s="64"/>
      <c r="B54" s="28" t="s">
        <v>85</v>
      </c>
      <c r="C54" s="16" t="s">
        <v>90</v>
      </c>
      <c r="D54" s="17"/>
    </row>
    <row r="55" spans="1:4" ht="15.75" customHeight="1" x14ac:dyDescent="0.25">
      <c r="A55" s="64"/>
      <c r="B55" s="28" t="s">
        <v>86</v>
      </c>
      <c r="C55" s="16" t="s">
        <v>140</v>
      </c>
      <c r="D55" s="17"/>
    </row>
    <row r="56" spans="1:4" ht="15.75" customHeight="1" x14ac:dyDescent="0.25">
      <c r="A56" s="64"/>
      <c r="B56" s="28" t="s">
        <v>87</v>
      </c>
      <c r="C56" s="16" t="s">
        <v>141</v>
      </c>
      <c r="D56" s="17"/>
    </row>
    <row r="57" spans="1:4" ht="15.75" customHeight="1" x14ac:dyDescent="0.25">
      <c r="A57" s="64"/>
      <c r="B57" s="28" t="s">
        <v>66</v>
      </c>
      <c r="C57" s="16" t="s">
        <v>22</v>
      </c>
      <c r="D57" s="17"/>
    </row>
    <row r="58" spans="1:4" ht="31.5" x14ac:dyDescent="0.25">
      <c r="A58" s="65"/>
      <c r="B58" s="28" t="s">
        <v>67</v>
      </c>
      <c r="C58" s="16" t="s">
        <v>142</v>
      </c>
      <c r="D58" s="17"/>
    </row>
    <row r="59" spans="1:4" ht="18.75" customHeight="1" x14ac:dyDescent="0.25">
      <c r="A59" s="54" t="s">
        <v>82</v>
      </c>
      <c r="B59" s="55"/>
      <c r="C59" s="55"/>
      <c r="D59" s="56"/>
    </row>
    <row r="60" spans="1:4" ht="47.25" customHeight="1" x14ac:dyDescent="0.25">
      <c r="A60" s="40">
        <v>5</v>
      </c>
      <c r="B60" s="2" t="s">
        <v>21</v>
      </c>
      <c r="C60" s="40" t="s">
        <v>266</v>
      </c>
      <c r="D60" s="40" t="s">
        <v>0</v>
      </c>
    </row>
    <row r="61" spans="1:4" ht="15.75" x14ac:dyDescent="0.25">
      <c r="A61" s="43"/>
      <c r="B61" s="3" t="s">
        <v>20</v>
      </c>
      <c r="C61" s="11">
        <f>C62+C67+C69+C73+C74+C68</f>
        <v>13649.400000000001</v>
      </c>
      <c r="D61" s="4"/>
    </row>
    <row r="62" spans="1:4" ht="83.25" customHeight="1" x14ac:dyDescent="0.25">
      <c r="A62" s="44"/>
      <c r="B62" s="1" t="s">
        <v>19</v>
      </c>
      <c r="C62" s="15">
        <f>SUM(C63:C66)</f>
        <v>3904.2</v>
      </c>
      <c r="D62" s="4"/>
    </row>
    <row r="63" spans="1:4" ht="39" customHeight="1" x14ac:dyDescent="0.25">
      <c r="A63" s="44"/>
      <c r="B63" s="3" t="s">
        <v>116</v>
      </c>
      <c r="C63" s="11">
        <v>250.7</v>
      </c>
      <c r="D63" s="4"/>
    </row>
    <row r="64" spans="1:4" ht="45.75" customHeight="1" x14ac:dyDescent="0.25">
      <c r="A64" s="44"/>
      <c r="B64" s="3" t="s">
        <v>109</v>
      </c>
      <c r="C64" s="11"/>
      <c r="D64" s="4"/>
    </row>
    <row r="65" spans="1:4" ht="37.5" customHeight="1" x14ac:dyDescent="0.25">
      <c r="A65" s="44"/>
      <c r="B65" s="3" t="s">
        <v>110</v>
      </c>
      <c r="C65" s="11"/>
      <c r="D65" s="4"/>
    </row>
    <row r="66" spans="1:4" ht="32.25" customHeight="1" x14ac:dyDescent="0.25">
      <c r="A66" s="44"/>
      <c r="B66" s="3" t="s">
        <v>111</v>
      </c>
      <c r="C66" s="11">
        <f>370+3283.5</f>
        <v>3653.5</v>
      </c>
      <c r="D66" s="4"/>
    </row>
    <row r="67" spans="1:4" ht="60.75" customHeight="1" x14ac:dyDescent="0.25">
      <c r="A67" s="44"/>
      <c r="B67" s="1" t="s">
        <v>18</v>
      </c>
      <c r="C67" s="15">
        <v>0</v>
      </c>
      <c r="D67" s="4"/>
    </row>
    <row r="68" spans="1:4" ht="67.5" customHeight="1" x14ac:dyDescent="0.25">
      <c r="A68" s="44"/>
      <c r="B68" s="3" t="s">
        <v>117</v>
      </c>
      <c r="C68" s="15">
        <v>0</v>
      </c>
      <c r="D68" s="3"/>
    </row>
    <row r="69" spans="1:4" ht="48.75" customHeight="1" x14ac:dyDescent="0.25">
      <c r="A69" s="44"/>
      <c r="B69" s="3" t="s">
        <v>17</v>
      </c>
      <c r="C69" s="14">
        <f>C70+C71+C72</f>
        <v>9609.2000000000007</v>
      </c>
      <c r="D69" s="3"/>
    </row>
    <row r="70" spans="1:4" ht="31.5" x14ac:dyDescent="0.25">
      <c r="A70" s="44"/>
      <c r="B70" s="36" t="s">
        <v>119</v>
      </c>
      <c r="C70" s="12">
        <v>9609.2000000000007</v>
      </c>
      <c r="D70" s="36"/>
    </row>
    <row r="71" spans="1:4" ht="33.75" customHeight="1" x14ac:dyDescent="0.25">
      <c r="A71" s="44"/>
      <c r="B71" s="3" t="s">
        <v>120</v>
      </c>
      <c r="C71" s="12">
        <v>0</v>
      </c>
      <c r="D71" s="3"/>
    </row>
    <row r="72" spans="1:4" ht="36" customHeight="1" x14ac:dyDescent="0.25">
      <c r="A72" s="44"/>
      <c r="B72" s="3" t="s">
        <v>121</v>
      </c>
      <c r="C72" s="12">
        <v>0</v>
      </c>
      <c r="D72" s="3"/>
    </row>
    <row r="73" spans="1:4" ht="63.75" customHeight="1" x14ac:dyDescent="0.25">
      <c r="A73" s="44"/>
      <c r="B73" s="3" t="s">
        <v>122</v>
      </c>
      <c r="C73" s="14">
        <f>29+100</f>
        <v>129</v>
      </c>
      <c r="D73" s="3"/>
    </row>
    <row r="74" spans="1:4" ht="67.5" customHeight="1" x14ac:dyDescent="0.25">
      <c r="A74" s="45"/>
      <c r="B74" s="3" t="s">
        <v>15</v>
      </c>
      <c r="C74" s="14">
        <v>7</v>
      </c>
      <c r="D74" s="3"/>
    </row>
    <row r="75" spans="1:4" ht="96" customHeight="1" x14ac:dyDescent="0.25">
      <c r="A75" s="54" t="s">
        <v>80</v>
      </c>
      <c r="B75" s="55"/>
      <c r="C75" s="55"/>
      <c r="D75" s="56"/>
    </row>
    <row r="76" spans="1:4" ht="50.25" customHeight="1" x14ac:dyDescent="0.25">
      <c r="A76" s="38">
        <v>6</v>
      </c>
      <c r="B76" s="36" t="s">
        <v>125</v>
      </c>
      <c r="C76" s="38"/>
      <c r="D76" s="38" t="s">
        <v>0</v>
      </c>
    </row>
    <row r="77" spans="1:4" ht="45" customHeight="1" x14ac:dyDescent="0.25">
      <c r="A77" s="43"/>
      <c r="B77" s="34" t="s">
        <v>211</v>
      </c>
      <c r="C77" s="35" t="s">
        <v>214</v>
      </c>
      <c r="D77" s="3"/>
    </row>
    <row r="78" spans="1:4" ht="32.25" customHeight="1" x14ac:dyDescent="0.25">
      <c r="A78" s="44"/>
      <c r="B78" s="3" t="s">
        <v>147</v>
      </c>
      <c r="C78" s="29" t="s">
        <v>218</v>
      </c>
      <c r="D78" s="3"/>
    </row>
    <row r="79" spans="1:4" ht="32.25" customHeight="1" x14ac:dyDescent="0.25">
      <c r="A79" s="44"/>
      <c r="B79" s="3" t="s">
        <v>146</v>
      </c>
      <c r="C79" s="29" t="s">
        <v>219</v>
      </c>
      <c r="D79" s="3"/>
    </row>
    <row r="80" spans="1:4" ht="32.25" customHeight="1" x14ac:dyDescent="0.25">
      <c r="A80" s="44"/>
      <c r="B80" s="3" t="s">
        <v>148</v>
      </c>
      <c r="C80" s="18" t="s">
        <v>212</v>
      </c>
      <c r="D80" s="3"/>
    </row>
    <row r="81" spans="1:4" ht="32.25" customHeight="1" x14ac:dyDescent="0.25">
      <c r="A81" s="45"/>
      <c r="B81" s="3" t="s">
        <v>149</v>
      </c>
      <c r="C81" s="18" t="s">
        <v>213</v>
      </c>
      <c r="D81" s="3"/>
    </row>
    <row r="82" spans="1:4" ht="47.25" customHeight="1" x14ac:dyDescent="0.25">
      <c r="A82" s="66" t="s">
        <v>83</v>
      </c>
      <c r="B82" s="67"/>
      <c r="C82" s="67"/>
      <c r="D82" s="68"/>
    </row>
    <row r="83" spans="1:4" ht="32.25" customHeight="1" x14ac:dyDescent="0.25">
      <c r="A83" s="38">
        <v>7</v>
      </c>
      <c r="B83" s="36" t="s">
        <v>133</v>
      </c>
      <c r="C83" s="17"/>
      <c r="D83" s="38" t="s">
        <v>0</v>
      </c>
    </row>
    <row r="84" spans="1:4" ht="18.75" customHeight="1" x14ac:dyDescent="0.25">
      <c r="A84" s="69"/>
      <c r="B84" s="3" t="s">
        <v>221</v>
      </c>
      <c r="C84" s="16">
        <v>1.97</v>
      </c>
      <c r="D84" s="9"/>
    </row>
    <row r="85" spans="1:4" ht="18.75" customHeight="1" x14ac:dyDescent="0.25">
      <c r="A85" s="70"/>
      <c r="B85" s="3" t="s">
        <v>222</v>
      </c>
      <c r="C85" s="16">
        <v>3.2</v>
      </c>
      <c r="D85" s="9"/>
    </row>
    <row r="86" spans="1:4" ht="18.75" customHeight="1" x14ac:dyDescent="0.25">
      <c r="A86" s="70"/>
      <c r="B86" s="3" t="s">
        <v>223</v>
      </c>
      <c r="C86" s="16">
        <v>36.74</v>
      </c>
      <c r="D86" s="9"/>
    </row>
    <row r="87" spans="1:4" ht="30" customHeight="1" x14ac:dyDescent="0.25">
      <c r="A87" s="70"/>
      <c r="B87" s="3" t="s">
        <v>224</v>
      </c>
      <c r="C87" s="16">
        <v>3</v>
      </c>
      <c r="D87" s="9"/>
    </row>
    <row r="88" spans="1:4" ht="33.75" customHeight="1" x14ac:dyDescent="0.25">
      <c r="A88" s="71"/>
      <c r="B88" s="3" t="s">
        <v>225</v>
      </c>
      <c r="C88" s="16">
        <v>4.7</v>
      </c>
      <c r="D88" s="9"/>
    </row>
    <row r="89" spans="1:4" ht="30.75" customHeight="1" x14ac:dyDescent="0.25">
      <c r="A89" s="72" t="s">
        <v>144</v>
      </c>
      <c r="B89" s="73"/>
      <c r="C89" s="73"/>
      <c r="D89" s="74"/>
    </row>
    <row r="90" spans="1:4" ht="32.25" customHeight="1" x14ac:dyDescent="0.25">
      <c r="A90" s="38">
        <v>8</v>
      </c>
      <c r="B90" s="36" t="s">
        <v>7</v>
      </c>
      <c r="C90" s="4"/>
      <c r="D90" s="38" t="s">
        <v>0</v>
      </c>
    </row>
    <row r="91" spans="1:4" ht="32.25" customHeight="1" x14ac:dyDescent="0.25">
      <c r="A91" s="69"/>
      <c r="B91" s="3" t="s">
        <v>6</v>
      </c>
      <c r="C91" s="38" t="s">
        <v>22</v>
      </c>
      <c r="D91" s="10"/>
    </row>
    <row r="92" spans="1:4" ht="32.25" customHeight="1" x14ac:dyDescent="0.25">
      <c r="A92" s="70"/>
      <c r="B92" s="3" t="s">
        <v>5</v>
      </c>
      <c r="C92" s="38" t="s">
        <v>22</v>
      </c>
      <c r="D92" s="38" t="s">
        <v>0</v>
      </c>
    </row>
    <row r="93" spans="1:4" ht="47.25" x14ac:dyDescent="0.25">
      <c r="A93" s="70"/>
      <c r="B93" s="3" t="s">
        <v>4</v>
      </c>
      <c r="C93" s="25" t="s">
        <v>175</v>
      </c>
      <c r="D93" s="38" t="s">
        <v>3</v>
      </c>
    </row>
    <row r="94" spans="1:4" ht="48.75" customHeight="1" x14ac:dyDescent="0.25">
      <c r="A94" s="70"/>
      <c r="B94" s="3" t="s">
        <v>155</v>
      </c>
      <c r="C94" s="25" t="s">
        <v>181</v>
      </c>
      <c r="D94" s="38" t="s">
        <v>3</v>
      </c>
    </row>
    <row r="95" spans="1:4" ht="166.5" customHeight="1" x14ac:dyDescent="0.25">
      <c r="A95" s="75" t="s">
        <v>180</v>
      </c>
      <c r="B95" s="76"/>
      <c r="C95" s="76"/>
      <c r="D95" s="77"/>
    </row>
    <row r="96" spans="1:4" ht="65.25" customHeight="1" x14ac:dyDescent="0.25">
      <c r="A96" s="38">
        <v>9</v>
      </c>
      <c r="B96" s="36" t="s">
        <v>2</v>
      </c>
      <c r="C96" s="27" t="s">
        <v>163</v>
      </c>
      <c r="D96" s="9"/>
    </row>
    <row r="97" spans="1:4" ht="32.25" customHeight="1" x14ac:dyDescent="0.25">
      <c r="A97" s="57" t="s">
        <v>164</v>
      </c>
      <c r="B97" s="58"/>
      <c r="C97" s="58"/>
      <c r="D97" s="59"/>
    </row>
    <row r="98" spans="1:4" ht="34.5" customHeight="1" x14ac:dyDescent="0.25">
      <c r="A98" s="16">
        <v>10</v>
      </c>
      <c r="B98" s="37" t="s">
        <v>1</v>
      </c>
      <c r="C98" s="23">
        <v>0.156</v>
      </c>
      <c r="D98" s="16" t="s">
        <v>0</v>
      </c>
    </row>
    <row r="99" spans="1:4" ht="34.5" customHeight="1" x14ac:dyDescent="0.25">
      <c r="A99" s="80" t="s">
        <v>297</v>
      </c>
      <c r="B99" s="81"/>
      <c r="C99" s="81"/>
      <c r="D99" s="82"/>
    </row>
    <row r="100" spans="1:4" ht="39" customHeight="1" x14ac:dyDescent="0.25">
      <c r="A100" s="78">
        <v>11</v>
      </c>
      <c r="B100" s="79" t="s">
        <v>322</v>
      </c>
      <c r="C100" s="79"/>
      <c r="D100" s="79"/>
    </row>
    <row r="101" spans="1:4" ht="276" customHeight="1" x14ac:dyDescent="0.25">
      <c r="A101" s="78"/>
      <c r="B101" s="79" t="s">
        <v>321</v>
      </c>
      <c r="C101" s="79"/>
      <c r="D101" s="79"/>
    </row>
    <row r="102" spans="1:4" ht="64.5" customHeight="1" x14ac:dyDescent="0.25">
      <c r="A102" s="79" t="s">
        <v>89</v>
      </c>
      <c r="B102" s="79"/>
      <c r="C102" s="79"/>
      <c r="D102" s="79"/>
    </row>
  </sheetData>
  <mergeCells count="30">
    <mergeCell ref="A100:A101"/>
    <mergeCell ref="B100:D100"/>
    <mergeCell ref="B101:D101"/>
    <mergeCell ref="A102:D102"/>
    <mergeCell ref="A99:D99"/>
    <mergeCell ref="A97:D97"/>
    <mergeCell ref="A50:D50"/>
    <mergeCell ref="A52:A58"/>
    <mergeCell ref="A59:D59"/>
    <mergeCell ref="A61:A74"/>
    <mergeCell ref="A75:D75"/>
    <mergeCell ref="A77:A81"/>
    <mergeCell ref="A82:D82"/>
    <mergeCell ref="A84:A88"/>
    <mergeCell ref="A89:D89"/>
    <mergeCell ref="A91:A94"/>
    <mergeCell ref="A95:D95"/>
    <mergeCell ref="A45:A49"/>
    <mergeCell ref="A1:D1"/>
    <mergeCell ref="A2:D2"/>
    <mergeCell ref="A3:D3"/>
    <mergeCell ref="A11:A14"/>
    <mergeCell ref="A16:A19"/>
    <mergeCell ref="A26:D26"/>
    <mergeCell ref="A28:A30"/>
    <mergeCell ref="A32:A36"/>
    <mergeCell ref="A38:A39"/>
    <mergeCell ref="A41:A42"/>
    <mergeCell ref="A43:D43"/>
    <mergeCell ref="A21:A25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01"/>
  <sheetViews>
    <sheetView tabSelected="1" topLeftCell="A7" workbookViewId="0">
      <selection activeCell="N20" sqref="N20:N21"/>
    </sheetView>
  </sheetViews>
  <sheetFormatPr defaultRowHeight="15" x14ac:dyDescent="0.25"/>
  <cols>
    <col min="1" max="1" width="8.42578125" style="90" customWidth="1"/>
    <col min="2" max="2" width="36.5703125" style="90" customWidth="1"/>
    <col min="3" max="3" width="31.7109375" style="90" customWidth="1"/>
    <col min="4" max="4" width="29" style="90" customWidth="1"/>
    <col min="5" max="16384" width="9.140625" style="90"/>
  </cols>
  <sheetData>
    <row r="1" spans="1:4" ht="18.75" x14ac:dyDescent="0.25">
      <c r="A1" s="89" t="s">
        <v>150</v>
      </c>
      <c r="B1" s="89"/>
      <c r="C1" s="89"/>
      <c r="D1" s="89"/>
    </row>
    <row r="2" spans="1:4" ht="18.75" x14ac:dyDescent="0.25">
      <c r="A2" s="89" t="s">
        <v>294</v>
      </c>
      <c r="B2" s="89"/>
      <c r="C2" s="89"/>
      <c r="D2" s="89"/>
    </row>
    <row r="3" spans="1:4" ht="15.75" x14ac:dyDescent="0.25">
      <c r="A3" s="92" t="s">
        <v>46</v>
      </c>
      <c r="B3" s="92"/>
      <c r="C3" s="92"/>
      <c r="D3" s="92"/>
    </row>
    <row r="4" spans="1:4" ht="15.75" x14ac:dyDescent="0.25">
      <c r="A4" s="175"/>
      <c r="B4" s="175"/>
      <c r="C4" s="175"/>
      <c r="D4" s="175"/>
    </row>
    <row r="5" spans="1:4" ht="31.5" x14ac:dyDescent="0.25">
      <c r="A5" s="31" t="s">
        <v>45</v>
      </c>
      <c r="B5" s="96" t="s">
        <v>44</v>
      </c>
      <c r="C5" s="96" t="s">
        <v>43</v>
      </c>
      <c r="D5" s="118" t="s">
        <v>42</v>
      </c>
    </row>
    <row r="6" spans="1:4" ht="31.5" x14ac:dyDescent="0.25">
      <c r="A6" s="31">
        <v>1</v>
      </c>
      <c r="B6" s="96" t="s">
        <v>41</v>
      </c>
      <c r="C6" s="31" t="s">
        <v>40</v>
      </c>
      <c r="D6" s="124" t="s">
        <v>39</v>
      </c>
    </row>
    <row r="7" spans="1:4" ht="30" x14ac:dyDescent="0.25">
      <c r="A7" s="97" t="s">
        <v>38</v>
      </c>
      <c r="B7" s="96" t="s">
        <v>37</v>
      </c>
      <c r="C7" s="30" t="s">
        <v>295</v>
      </c>
      <c r="D7" s="124"/>
    </row>
    <row r="8" spans="1:4" ht="31.5" x14ac:dyDescent="0.25">
      <c r="A8" s="97" t="s">
        <v>36</v>
      </c>
      <c r="B8" s="96" t="s">
        <v>35</v>
      </c>
      <c r="C8" s="30">
        <v>94</v>
      </c>
      <c r="D8" s="124"/>
    </row>
    <row r="9" spans="1:4" ht="15.75" x14ac:dyDescent="0.25">
      <c r="A9" s="97" t="s">
        <v>34</v>
      </c>
      <c r="B9" s="96" t="s">
        <v>33</v>
      </c>
      <c r="C9" s="30">
        <v>3.6</v>
      </c>
      <c r="D9" s="124"/>
    </row>
    <row r="10" spans="1:4" ht="35.25" customHeight="1" x14ac:dyDescent="0.25">
      <c r="A10" s="97" t="s">
        <v>32</v>
      </c>
      <c r="B10" s="96" t="s">
        <v>137</v>
      </c>
      <c r="C10" s="30">
        <f>SUM(C11:C14)</f>
        <v>22392</v>
      </c>
      <c r="D10" s="124"/>
    </row>
    <row r="11" spans="1:4" ht="15.75" x14ac:dyDescent="0.25">
      <c r="A11" s="176"/>
      <c r="B11" s="33" t="s">
        <v>48</v>
      </c>
      <c r="C11" s="30">
        <v>3098</v>
      </c>
      <c r="D11" s="124"/>
    </row>
    <row r="12" spans="1:4" ht="15.75" x14ac:dyDescent="0.25">
      <c r="A12" s="176"/>
      <c r="B12" s="33" t="s">
        <v>49</v>
      </c>
      <c r="C12" s="30">
        <v>7777</v>
      </c>
      <c r="D12" s="124"/>
    </row>
    <row r="13" spans="1:4" ht="15.75" x14ac:dyDescent="0.25">
      <c r="A13" s="176"/>
      <c r="B13" s="33" t="s">
        <v>50</v>
      </c>
      <c r="C13" s="30">
        <v>1503</v>
      </c>
      <c r="D13" s="124"/>
    </row>
    <row r="14" spans="1:4" ht="15.75" x14ac:dyDescent="0.25">
      <c r="A14" s="176"/>
      <c r="B14" s="33" t="s">
        <v>51</v>
      </c>
      <c r="C14" s="30">
        <v>10014</v>
      </c>
      <c r="D14" s="124"/>
    </row>
    <row r="15" spans="1:4" ht="34.5" x14ac:dyDescent="0.25">
      <c r="A15" s="97" t="s">
        <v>31</v>
      </c>
      <c r="B15" s="96" t="s">
        <v>30</v>
      </c>
      <c r="C15" s="30">
        <f>SUM(C16:C19)</f>
        <v>3013.7799999999997</v>
      </c>
      <c r="D15" s="124"/>
    </row>
    <row r="16" spans="1:4" ht="15.75" x14ac:dyDescent="0.25">
      <c r="A16" s="176"/>
      <c r="B16" s="33" t="s">
        <v>48</v>
      </c>
      <c r="C16" s="30">
        <v>107.75</v>
      </c>
      <c r="D16" s="124"/>
    </row>
    <row r="17" spans="1:4" ht="15.75" x14ac:dyDescent="0.25">
      <c r="A17" s="176"/>
      <c r="B17" s="33" t="s">
        <v>49</v>
      </c>
      <c r="C17" s="30">
        <v>881.81</v>
      </c>
      <c r="D17" s="124"/>
    </row>
    <row r="18" spans="1:4" ht="15.75" x14ac:dyDescent="0.25">
      <c r="A18" s="176"/>
      <c r="B18" s="33" t="s">
        <v>50</v>
      </c>
      <c r="C18" s="30">
        <v>280.24</v>
      </c>
      <c r="D18" s="124"/>
    </row>
    <row r="19" spans="1:4" ht="15.75" x14ac:dyDescent="0.25">
      <c r="A19" s="176"/>
      <c r="B19" s="33" t="s">
        <v>51</v>
      </c>
      <c r="C19" s="30">
        <v>1743.98</v>
      </c>
      <c r="D19" s="124"/>
    </row>
    <row r="20" spans="1:4" ht="60" customHeight="1" x14ac:dyDescent="0.25">
      <c r="A20" s="97" t="s">
        <v>323</v>
      </c>
      <c r="B20" s="96" t="s">
        <v>324</v>
      </c>
      <c r="C20" s="96">
        <v>2.1</v>
      </c>
      <c r="D20" s="96"/>
    </row>
    <row r="21" spans="1:4" ht="15.75" x14ac:dyDescent="0.25">
      <c r="A21" s="100"/>
      <c r="B21" s="103" t="s">
        <v>54</v>
      </c>
      <c r="C21" s="31">
        <v>1.2</v>
      </c>
      <c r="D21" s="96"/>
    </row>
    <row r="22" spans="1:4" ht="15.75" x14ac:dyDescent="0.25">
      <c r="A22" s="101"/>
      <c r="B22" s="103" t="s">
        <v>55</v>
      </c>
      <c r="C22" s="31">
        <v>1.7</v>
      </c>
      <c r="D22" s="96"/>
    </row>
    <row r="23" spans="1:4" ht="15.75" x14ac:dyDescent="0.25">
      <c r="A23" s="101"/>
      <c r="B23" s="103" t="s">
        <v>56</v>
      </c>
      <c r="C23" s="31">
        <v>2.6</v>
      </c>
      <c r="D23" s="96"/>
    </row>
    <row r="24" spans="1:4" ht="15.75" x14ac:dyDescent="0.25">
      <c r="A24" s="102"/>
      <c r="B24" s="103" t="s">
        <v>57</v>
      </c>
      <c r="C24" s="31">
        <v>3.4</v>
      </c>
      <c r="D24" s="96"/>
    </row>
    <row r="25" spans="1:4" ht="19.5" customHeight="1" x14ac:dyDescent="0.25">
      <c r="A25" s="86" t="s">
        <v>76</v>
      </c>
      <c r="B25" s="87"/>
      <c r="C25" s="87"/>
      <c r="D25" s="88"/>
    </row>
    <row r="26" spans="1:4" ht="31.5" x14ac:dyDescent="0.25">
      <c r="A26" s="31">
        <v>2</v>
      </c>
      <c r="B26" s="96" t="s">
        <v>29</v>
      </c>
      <c r="C26" s="31" t="s">
        <v>215</v>
      </c>
      <c r="D26" s="124" t="s">
        <v>0</v>
      </c>
    </row>
    <row r="27" spans="1:4" ht="15.75" x14ac:dyDescent="0.25">
      <c r="A27" s="139"/>
      <c r="B27" s="33" t="s">
        <v>52</v>
      </c>
      <c r="C27" s="30">
        <v>32.299999999999997</v>
      </c>
      <c r="D27" s="124"/>
    </row>
    <row r="28" spans="1:4" ht="15.75" x14ac:dyDescent="0.25">
      <c r="A28" s="139"/>
      <c r="B28" s="33" t="s">
        <v>207</v>
      </c>
      <c r="C28" s="30">
        <v>0</v>
      </c>
      <c r="D28" s="124"/>
    </row>
    <row r="29" spans="1:4" ht="15.75" x14ac:dyDescent="0.25">
      <c r="A29" s="139"/>
      <c r="B29" s="33" t="s">
        <v>53</v>
      </c>
      <c r="C29" s="32">
        <f>C28/C27</f>
        <v>0</v>
      </c>
      <c r="D29" s="124"/>
    </row>
    <row r="30" spans="1:4" ht="34.5" x14ac:dyDescent="0.25">
      <c r="A30" s="97" t="s">
        <v>28</v>
      </c>
      <c r="B30" s="114" t="s">
        <v>75</v>
      </c>
      <c r="C30" s="30">
        <v>0</v>
      </c>
      <c r="D30" s="124"/>
    </row>
    <row r="31" spans="1:4" ht="15.75" x14ac:dyDescent="0.25">
      <c r="A31" s="139"/>
      <c r="B31" s="33" t="s">
        <v>54</v>
      </c>
      <c r="C31" s="30">
        <v>0</v>
      </c>
      <c r="D31" s="124"/>
    </row>
    <row r="32" spans="1:4" ht="15.75" x14ac:dyDescent="0.25">
      <c r="A32" s="139"/>
      <c r="B32" s="33" t="s">
        <v>55</v>
      </c>
      <c r="C32" s="30">
        <v>0</v>
      </c>
      <c r="D32" s="124"/>
    </row>
    <row r="33" spans="1:4" ht="15.75" x14ac:dyDescent="0.25">
      <c r="A33" s="139"/>
      <c r="B33" s="33" t="s">
        <v>56</v>
      </c>
      <c r="C33" s="30">
        <v>0</v>
      </c>
      <c r="D33" s="124"/>
    </row>
    <row r="34" spans="1:4" ht="15.75" x14ac:dyDescent="0.25">
      <c r="A34" s="139"/>
      <c r="B34" s="33" t="s">
        <v>57</v>
      </c>
      <c r="C34" s="30">
        <v>0</v>
      </c>
      <c r="D34" s="124"/>
    </row>
    <row r="35" spans="1:4" ht="15.75" x14ac:dyDescent="0.25">
      <c r="A35" s="139"/>
      <c r="B35" s="33" t="s">
        <v>216</v>
      </c>
      <c r="C35" s="30">
        <v>0</v>
      </c>
      <c r="D35" s="124"/>
    </row>
    <row r="36" spans="1:4" ht="50.25" x14ac:dyDescent="0.25">
      <c r="A36" s="97" t="s">
        <v>27</v>
      </c>
      <c r="B36" s="114" t="s">
        <v>26</v>
      </c>
      <c r="C36" s="30"/>
      <c r="D36" s="124"/>
    </row>
    <row r="37" spans="1:4" ht="15.75" x14ac:dyDescent="0.25">
      <c r="A37" s="139"/>
      <c r="B37" s="33" t="s">
        <v>52</v>
      </c>
      <c r="C37" s="30">
        <f>C27</f>
        <v>32.299999999999997</v>
      </c>
      <c r="D37" s="124"/>
    </row>
    <row r="38" spans="1:4" ht="15.75" x14ac:dyDescent="0.25">
      <c r="A38" s="139"/>
      <c r="B38" s="33" t="s">
        <v>276</v>
      </c>
      <c r="C38" s="30">
        <v>0</v>
      </c>
      <c r="D38" s="124"/>
    </row>
    <row r="39" spans="1:4" ht="31.5" x14ac:dyDescent="0.25">
      <c r="A39" s="97" t="s">
        <v>25</v>
      </c>
      <c r="B39" s="118" t="s">
        <v>314</v>
      </c>
      <c r="C39" s="30"/>
      <c r="D39" s="124"/>
    </row>
    <row r="40" spans="1:4" ht="15.75" x14ac:dyDescent="0.25">
      <c r="A40" s="139"/>
      <c r="B40" s="33" t="s">
        <v>52</v>
      </c>
      <c r="C40" s="30">
        <v>4.3</v>
      </c>
      <c r="D40" s="124"/>
    </row>
    <row r="41" spans="1:4" ht="15.75" x14ac:dyDescent="0.25">
      <c r="A41" s="139"/>
      <c r="B41" s="33" t="s">
        <v>58</v>
      </c>
      <c r="C41" s="30">
        <v>0</v>
      </c>
      <c r="D41" s="124"/>
    </row>
    <row r="42" spans="1:4" ht="15.75" x14ac:dyDescent="0.25">
      <c r="A42" s="120" t="s">
        <v>74</v>
      </c>
      <c r="B42" s="121"/>
      <c r="C42" s="121"/>
      <c r="D42" s="122"/>
    </row>
    <row r="43" spans="1:4" ht="31.5" x14ac:dyDescent="0.25">
      <c r="A43" s="31">
        <v>3</v>
      </c>
      <c r="B43" s="114" t="s">
        <v>23</v>
      </c>
      <c r="C43" s="31" t="s">
        <v>151</v>
      </c>
      <c r="D43" s="31" t="s">
        <v>0</v>
      </c>
    </row>
    <row r="44" spans="1:4" ht="15.75" x14ac:dyDescent="0.25">
      <c r="A44" s="107"/>
      <c r="B44" s="103" t="s">
        <v>59</v>
      </c>
      <c r="C44" s="99" t="s">
        <v>68</v>
      </c>
      <c r="D44" s="96"/>
    </row>
    <row r="45" spans="1:4" ht="15.75" x14ac:dyDescent="0.25">
      <c r="A45" s="109"/>
      <c r="B45" s="103" t="s">
        <v>60</v>
      </c>
      <c r="C45" s="98" t="s">
        <v>68</v>
      </c>
      <c r="D45" s="96"/>
    </row>
    <row r="46" spans="1:4" ht="15.75" x14ac:dyDescent="0.25">
      <c r="A46" s="109"/>
      <c r="B46" s="103" t="s">
        <v>153</v>
      </c>
      <c r="C46" s="98" t="s">
        <v>68</v>
      </c>
      <c r="D46" s="96"/>
    </row>
    <row r="47" spans="1:4" ht="15.75" x14ac:dyDescent="0.25">
      <c r="A47" s="109"/>
      <c r="B47" s="103" t="s">
        <v>62</v>
      </c>
      <c r="C47" s="123" t="s">
        <v>22</v>
      </c>
      <c r="D47" s="96"/>
    </row>
    <row r="48" spans="1:4" ht="15.75" x14ac:dyDescent="0.25">
      <c r="A48" s="111"/>
      <c r="B48" s="103" t="s">
        <v>154</v>
      </c>
      <c r="C48" s="123" t="s">
        <v>22</v>
      </c>
      <c r="D48" s="96"/>
    </row>
    <row r="49" spans="1:4" ht="15.75" x14ac:dyDescent="0.25">
      <c r="A49" s="120" t="s">
        <v>74</v>
      </c>
      <c r="B49" s="121"/>
      <c r="C49" s="121"/>
      <c r="D49" s="122"/>
    </row>
    <row r="50" spans="1:4" ht="47.25" x14ac:dyDescent="0.25">
      <c r="A50" s="31">
        <v>4</v>
      </c>
      <c r="B50" s="118" t="s">
        <v>136</v>
      </c>
      <c r="C50" s="31" t="s">
        <v>215</v>
      </c>
      <c r="D50" s="124" t="s">
        <v>0</v>
      </c>
    </row>
    <row r="51" spans="1:4" ht="15.75" x14ac:dyDescent="0.25">
      <c r="A51" s="139"/>
      <c r="B51" s="33" t="s">
        <v>64</v>
      </c>
      <c r="C51" s="96" t="s">
        <v>315</v>
      </c>
      <c r="D51" s="124"/>
    </row>
    <row r="52" spans="1:4" ht="15.75" x14ac:dyDescent="0.25">
      <c r="A52" s="139"/>
      <c r="B52" s="33" t="s">
        <v>65</v>
      </c>
      <c r="C52" s="31" t="s">
        <v>68</v>
      </c>
      <c r="D52" s="124"/>
    </row>
    <row r="53" spans="1:4" ht="15.75" customHeight="1" x14ac:dyDescent="0.25">
      <c r="A53" s="139"/>
      <c r="B53" s="103" t="s">
        <v>85</v>
      </c>
      <c r="C53" s="31" t="s">
        <v>68</v>
      </c>
      <c r="D53" s="96"/>
    </row>
    <row r="54" spans="1:4" ht="15.75" customHeight="1" x14ac:dyDescent="0.25">
      <c r="A54" s="139"/>
      <c r="B54" s="103" t="s">
        <v>86</v>
      </c>
      <c r="C54" s="31" t="s">
        <v>316</v>
      </c>
      <c r="D54" s="96"/>
    </row>
    <row r="55" spans="1:4" ht="15.75" customHeight="1" x14ac:dyDescent="0.25">
      <c r="A55" s="139"/>
      <c r="B55" s="103" t="s">
        <v>87</v>
      </c>
      <c r="C55" s="31" t="s">
        <v>317</v>
      </c>
      <c r="D55" s="96"/>
    </row>
    <row r="56" spans="1:4" ht="15.75" x14ac:dyDescent="0.25">
      <c r="A56" s="139"/>
      <c r="B56" s="33" t="s">
        <v>66</v>
      </c>
      <c r="C56" s="31" t="s">
        <v>68</v>
      </c>
      <c r="D56" s="124"/>
    </row>
    <row r="57" spans="1:4" ht="31.5" x14ac:dyDescent="0.25">
      <c r="A57" s="139"/>
      <c r="B57" s="33" t="s">
        <v>67</v>
      </c>
      <c r="C57" s="31" t="s">
        <v>68</v>
      </c>
      <c r="D57" s="124"/>
    </row>
    <row r="58" spans="1:4" ht="20.25" customHeight="1" x14ac:dyDescent="0.25">
      <c r="A58" s="83" t="s">
        <v>108</v>
      </c>
      <c r="B58" s="84"/>
      <c r="C58" s="84"/>
      <c r="D58" s="85"/>
    </row>
    <row r="59" spans="1:4" ht="63" x14ac:dyDescent="0.25">
      <c r="A59" s="31">
        <v>5</v>
      </c>
      <c r="B59" s="114" t="s">
        <v>21</v>
      </c>
      <c r="C59" s="31" t="s">
        <v>277</v>
      </c>
      <c r="D59" s="31" t="s">
        <v>0</v>
      </c>
    </row>
    <row r="60" spans="1:4" ht="15.75" x14ac:dyDescent="0.25">
      <c r="A60" s="107"/>
      <c r="B60" s="124" t="s">
        <v>20</v>
      </c>
      <c r="C60" s="154">
        <f>C61+C66+C67+C68+C72+C73</f>
        <v>2937.8</v>
      </c>
      <c r="D60" s="96"/>
    </row>
    <row r="61" spans="1:4" ht="84.75" customHeight="1" x14ac:dyDescent="0.25">
      <c r="A61" s="109"/>
      <c r="B61" s="125" t="s">
        <v>19</v>
      </c>
      <c r="C61" s="149">
        <f>SUM(C62:C65)</f>
        <v>0</v>
      </c>
      <c r="D61" s="96"/>
    </row>
    <row r="62" spans="1:4" ht="31.5" x14ac:dyDescent="0.25">
      <c r="A62" s="109"/>
      <c r="B62" s="124" t="s">
        <v>123</v>
      </c>
      <c r="C62" s="149">
        <v>0</v>
      </c>
      <c r="D62" s="96"/>
    </row>
    <row r="63" spans="1:4" ht="47.25" x14ac:dyDescent="0.25">
      <c r="A63" s="109"/>
      <c r="B63" s="124" t="s">
        <v>109</v>
      </c>
      <c r="C63" s="149">
        <v>0</v>
      </c>
      <c r="D63" s="96"/>
    </row>
    <row r="64" spans="1:4" ht="31.5" x14ac:dyDescent="0.25">
      <c r="A64" s="109"/>
      <c r="B64" s="124" t="s">
        <v>110</v>
      </c>
      <c r="C64" s="149">
        <v>0</v>
      </c>
      <c r="D64" s="96"/>
    </row>
    <row r="65" spans="1:4" ht="31.5" x14ac:dyDescent="0.25">
      <c r="A65" s="109"/>
      <c r="B65" s="124" t="s">
        <v>111</v>
      </c>
      <c r="C65" s="149">
        <v>0</v>
      </c>
      <c r="D65" s="96"/>
    </row>
    <row r="66" spans="1:4" ht="66" customHeight="1" x14ac:dyDescent="0.25">
      <c r="A66" s="109"/>
      <c r="B66" s="125" t="s">
        <v>112</v>
      </c>
      <c r="C66" s="149"/>
      <c r="D66" s="96"/>
    </row>
    <row r="67" spans="1:4" ht="63" x14ac:dyDescent="0.25">
      <c r="A67" s="109"/>
      <c r="B67" s="124" t="s">
        <v>117</v>
      </c>
      <c r="C67" s="154">
        <v>20</v>
      </c>
      <c r="D67" s="124"/>
    </row>
    <row r="68" spans="1:4" ht="47.25" x14ac:dyDescent="0.25">
      <c r="A68" s="109"/>
      <c r="B68" s="124" t="s">
        <v>17</v>
      </c>
      <c r="C68" s="151">
        <f>C69</f>
        <v>2917.8</v>
      </c>
      <c r="D68" s="124"/>
    </row>
    <row r="69" spans="1:4" ht="31.5" x14ac:dyDescent="0.25">
      <c r="A69" s="109"/>
      <c r="B69" s="124" t="s">
        <v>118</v>
      </c>
      <c r="C69" s="151">
        <v>2917.8</v>
      </c>
      <c r="D69" s="118"/>
    </row>
    <row r="70" spans="1:4" ht="31.5" x14ac:dyDescent="0.25">
      <c r="A70" s="109"/>
      <c r="B70" s="124" t="s">
        <v>114</v>
      </c>
      <c r="C70" s="151">
        <v>0</v>
      </c>
      <c r="D70" s="124"/>
    </row>
    <row r="71" spans="1:4" ht="31.5" x14ac:dyDescent="0.25">
      <c r="A71" s="109"/>
      <c r="B71" s="124" t="s">
        <v>115</v>
      </c>
      <c r="C71" s="151">
        <v>0</v>
      </c>
      <c r="D71" s="124"/>
    </row>
    <row r="72" spans="1:4" ht="71.25" customHeight="1" x14ac:dyDescent="0.25">
      <c r="A72" s="109"/>
      <c r="B72" s="124" t="s">
        <v>16</v>
      </c>
      <c r="C72" s="177">
        <v>0</v>
      </c>
      <c r="D72" s="124"/>
    </row>
    <row r="73" spans="1:4" ht="72" customHeight="1" x14ac:dyDescent="0.25">
      <c r="A73" s="111"/>
      <c r="B73" s="124" t="s">
        <v>15</v>
      </c>
      <c r="C73" s="177">
        <v>0</v>
      </c>
      <c r="D73" s="124"/>
    </row>
    <row r="74" spans="1:4" ht="99.75" customHeight="1" x14ac:dyDescent="0.25">
      <c r="A74" s="120" t="s">
        <v>80</v>
      </c>
      <c r="B74" s="121"/>
      <c r="C74" s="121"/>
      <c r="D74" s="122"/>
    </row>
    <row r="75" spans="1:4" ht="50.25" customHeight="1" x14ac:dyDescent="0.25">
      <c r="A75" s="31">
        <v>6</v>
      </c>
      <c r="B75" s="118" t="s">
        <v>125</v>
      </c>
      <c r="C75" s="31" t="s">
        <v>215</v>
      </c>
      <c r="D75" s="31" t="s">
        <v>0</v>
      </c>
    </row>
    <row r="76" spans="1:4" ht="45" customHeight="1" x14ac:dyDescent="0.25">
      <c r="A76" s="107"/>
      <c r="B76" s="124" t="s">
        <v>145</v>
      </c>
      <c r="C76" s="127" t="s">
        <v>68</v>
      </c>
      <c r="D76" s="124"/>
    </row>
    <row r="77" spans="1:4" ht="32.25" customHeight="1" x14ac:dyDescent="0.25">
      <c r="A77" s="109"/>
      <c r="B77" s="124" t="s">
        <v>296</v>
      </c>
      <c r="C77" s="128" t="s">
        <v>318</v>
      </c>
      <c r="D77" s="124"/>
    </row>
    <row r="78" spans="1:4" ht="32.25" customHeight="1" x14ac:dyDescent="0.25">
      <c r="A78" s="109"/>
      <c r="B78" s="124" t="s">
        <v>146</v>
      </c>
      <c r="C78" s="128" t="s">
        <v>305</v>
      </c>
      <c r="D78" s="124"/>
    </row>
    <row r="79" spans="1:4" ht="32.25" customHeight="1" x14ac:dyDescent="0.25">
      <c r="A79" s="109"/>
      <c r="B79" s="124" t="s">
        <v>148</v>
      </c>
      <c r="C79" s="30" t="s">
        <v>319</v>
      </c>
      <c r="D79" s="124"/>
    </row>
    <row r="80" spans="1:4" ht="32.25" customHeight="1" x14ac:dyDescent="0.25">
      <c r="A80" s="111"/>
      <c r="B80" s="124" t="s">
        <v>149</v>
      </c>
      <c r="C80" s="30" t="s">
        <v>320</v>
      </c>
      <c r="D80" s="124"/>
    </row>
    <row r="81" spans="1:4" ht="47.25" customHeight="1" x14ac:dyDescent="0.25">
      <c r="A81" s="120" t="s">
        <v>83</v>
      </c>
      <c r="B81" s="121"/>
      <c r="C81" s="121"/>
      <c r="D81" s="122"/>
    </row>
    <row r="82" spans="1:4" ht="32.25" customHeight="1" x14ac:dyDescent="0.25">
      <c r="A82" s="31">
        <v>7</v>
      </c>
      <c r="B82" s="118" t="s">
        <v>133</v>
      </c>
      <c r="C82" s="96">
        <f>C83+C84+C85+C86+C87</f>
        <v>0</v>
      </c>
      <c r="D82" s="31" t="s">
        <v>0</v>
      </c>
    </row>
    <row r="83" spans="1:4" ht="18.75" customHeight="1" x14ac:dyDescent="0.25">
      <c r="A83" s="129"/>
      <c r="B83" s="124" t="s">
        <v>12</v>
      </c>
      <c r="C83" s="31">
        <v>0</v>
      </c>
      <c r="D83" s="138"/>
    </row>
    <row r="84" spans="1:4" ht="18.75" customHeight="1" x14ac:dyDescent="0.25">
      <c r="A84" s="131"/>
      <c r="B84" s="124" t="s">
        <v>11</v>
      </c>
      <c r="C84" s="31">
        <v>0</v>
      </c>
      <c r="D84" s="138"/>
    </row>
    <row r="85" spans="1:4" ht="18.75" customHeight="1" x14ac:dyDescent="0.25">
      <c r="A85" s="131"/>
      <c r="B85" s="124" t="s">
        <v>10</v>
      </c>
      <c r="C85" s="31">
        <v>0</v>
      </c>
      <c r="D85" s="138"/>
    </row>
    <row r="86" spans="1:4" ht="30" customHeight="1" x14ac:dyDescent="0.25">
      <c r="A86" s="131"/>
      <c r="B86" s="124" t="s">
        <v>8</v>
      </c>
      <c r="C86" s="31">
        <v>0</v>
      </c>
      <c r="D86" s="138"/>
    </row>
    <row r="87" spans="1:4" ht="33.75" customHeight="1" x14ac:dyDescent="0.25">
      <c r="A87" s="132"/>
      <c r="B87" s="124" t="s">
        <v>143</v>
      </c>
      <c r="C87" s="31">
        <v>0</v>
      </c>
      <c r="D87" s="138"/>
    </row>
    <row r="88" spans="1:4" ht="30.75" customHeight="1" x14ac:dyDescent="0.25">
      <c r="A88" s="155" t="s">
        <v>193</v>
      </c>
      <c r="B88" s="156"/>
      <c r="C88" s="156"/>
      <c r="D88" s="157"/>
    </row>
    <row r="89" spans="1:4" ht="32.25" customHeight="1" x14ac:dyDescent="0.25">
      <c r="A89" s="31">
        <v>8</v>
      </c>
      <c r="B89" s="118" t="s">
        <v>7</v>
      </c>
      <c r="C89" s="96"/>
      <c r="D89" s="31" t="s">
        <v>0</v>
      </c>
    </row>
    <row r="90" spans="1:4" ht="32.25" customHeight="1" x14ac:dyDescent="0.25">
      <c r="A90" s="129"/>
      <c r="B90" s="124" t="s">
        <v>6</v>
      </c>
      <c r="C90" s="31" t="s">
        <v>22</v>
      </c>
      <c r="D90" s="133"/>
    </row>
    <row r="91" spans="1:4" ht="32.25" customHeight="1" x14ac:dyDescent="0.25">
      <c r="A91" s="131"/>
      <c r="B91" s="124" t="s">
        <v>5</v>
      </c>
      <c r="C91" s="31" t="s">
        <v>22</v>
      </c>
      <c r="D91" s="31" t="s">
        <v>0</v>
      </c>
    </row>
    <row r="92" spans="1:4" ht="47.25" x14ac:dyDescent="0.25">
      <c r="A92" s="131"/>
      <c r="B92" s="124" t="s">
        <v>4</v>
      </c>
      <c r="C92" s="98" t="s">
        <v>175</v>
      </c>
      <c r="D92" s="31" t="s">
        <v>3</v>
      </c>
    </row>
    <row r="93" spans="1:4" ht="62.25" customHeight="1" x14ac:dyDescent="0.25">
      <c r="A93" s="131"/>
      <c r="B93" s="124" t="s">
        <v>155</v>
      </c>
      <c r="C93" s="98" t="s">
        <v>181</v>
      </c>
      <c r="D93" s="31" t="s">
        <v>3</v>
      </c>
    </row>
    <row r="94" spans="1:4" ht="143.25" customHeight="1" x14ac:dyDescent="0.25">
      <c r="A94" s="134" t="s">
        <v>206</v>
      </c>
      <c r="B94" s="135"/>
      <c r="C94" s="135"/>
      <c r="D94" s="136"/>
    </row>
    <row r="95" spans="1:4" ht="78" customHeight="1" x14ac:dyDescent="0.25">
      <c r="A95" s="31">
        <v>9</v>
      </c>
      <c r="B95" s="118" t="s">
        <v>2</v>
      </c>
      <c r="C95" s="137" t="s">
        <v>163</v>
      </c>
      <c r="D95" s="138"/>
    </row>
    <row r="96" spans="1:4" ht="32.25" customHeight="1" x14ac:dyDescent="0.25">
      <c r="A96" s="120" t="s">
        <v>164</v>
      </c>
      <c r="B96" s="121"/>
      <c r="C96" s="121"/>
      <c r="D96" s="122"/>
    </row>
    <row r="97" spans="1:4" ht="34.5" customHeight="1" x14ac:dyDescent="0.25">
      <c r="A97" s="31">
        <v>10</v>
      </c>
      <c r="B97" s="114" t="s">
        <v>1</v>
      </c>
      <c r="C97" s="123">
        <v>0.156</v>
      </c>
      <c r="D97" s="31" t="s">
        <v>0</v>
      </c>
    </row>
    <row r="98" spans="1:4" ht="34.5" customHeight="1" x14ac:dyDescent="0.25">
      <c r="A98" s="83" t="s">
        <v>297</v>
      </c>
      <c r="B98" s="84"/>
      <c r="C98" s="84"/>
      <c r="D98" s="85"/>
    </row>
    <row r="99" spans="1:4" ht="39" customHeight="1" x14ac:dyDescent="0.25">
      <c r="A99" s="139">
        <v>11</v>
      </c>
      <c r="B99" s="140" t="s">
        <v>322</v>
      </c>
      <c r="C99" s="140"/>
      <c r="D99" s="140"/>
    </row>
    <row r="100" spans="1:4" ht="276" customHeight="1" x14ac:dyDescent="0.25">
      <c r="A100" s="139"/>
      <c r="B100" s="140" t="s">
        <v>321</v>
      </c>
      <c r="C100" s="140"/>
      <c r="D100" s="140"/>
    </row>
    <row r="101" spans="1:4" ht="64.5" customHeight="1" x14ac:dyDescent="0.25">
      <c r="A101" s="140" t="s">
        <v>89</v>
      </c>
      <c r="B101" s="140"/>
      <c r="C101" s="140"/>
      <c r="D101" s="140"/>
    </row>
  </sheetData>
  <mergeCells count="31">
    <mergeCell ref="A1:D1"/>
    <mergeCell ref="A2:D2"/>
    <mergeCell ref="A3:D3"/>
    <mergeCell ref="A4:D4"/>
    <mergeCell ref="A11:A14"/>
    <mergeCell ref="A49:D49"/>
    <mergeCell ref="A51:A57"/>
    <mergeCell ref="A58:D58"/>
    <mergeCell ref="A60:A73"/>
    <mergeCell ref="A16:A19"/>
    <mergeCell ref="A31:A35"/>
    <mergeCell ref="A37:A38"/>
    <mergeCell ref="A40:A41"/>
    <mergeCell ref="A42:D42"/>
    <mergeCell ref="A44:A48"/>
    <mergeCell ref="A21:A24"/>
    <mergeCell ref="A101:D101"/>
    <mergeCell ref="A94:D94"/>
    <mergeCell ref="A96:D96"/>
    <mergeCell ref="A98:D98"/>
    <mergeCell ref="A99:A100"/>
    <mergeCell ref="B99:D99"/>
    <mergeCell ref="B100:D100"/>
    <mergeCell ref="A76:A80"/>
    <mergeCell ref="A81:D81"/>
    <mergeCell ref="A83:A87"/>
    <mergeCell ref="A88:D88"/>
    <mergeCell ref="A90:A93"/>
    <mergeCell ref="A74:D74"/>
    <mergeCell ref="A25:D25"/>
    <mergeCell ref="A27:A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1"/>
  <sheetViews>
    <sheetView topLeftCell="A10" zoomScaleNormal="100" workbookViewId="0">
      <selection activeCell="G26" sqref="A1:XFD1048576"/>
    </sheetView>
  </sheetViews>
  <sheetFormatPr defaultRowHeight="15" x14ac:dyDescent="0.25"/>
  <cols>
    <col min="1" max="1" width="5.7109375" style="144" customWidth="1"/>
    <col min="2" max="2" width="37.7109375" style="144" customWidth="1"/>
    <col min="3" max="3" width="29.7109375" style="95" customWidth="1"/>
    <col min="4" max="4" width="21.42578125" style="144" customWidth="1"/>
    <col min="5" max="16384" width="9.140625" style="90"/>
  </cols>
  <sheetData>
    <row r="1" spans="1:4" ht="18.75" x14ac:dyDescent="0.25">
      <c r="A1" s="141" t="s">
        <v>150</v>
      </c>
      <c r="B1" s="141"/>
      <c r="C1" s="141"/>
      <c r="D1" s="141"/>
    </row>
    <row r="2" spans="1:4" ht="18.75" x14ac:dyDescent="0.25">
      <c r="A2" s="141" t="s">
        <v>71</v>
      </c>
      <c r="B2" s="141"/>
      <c r="C2" s="141"/>
      <c r="D2" s="141"/>
    </row>
    <row r="3" spans="1:4" ht="15.75" x14ac:dyDescent="0.25">
      <c r="A3" s="142" t="s">
        <v>46</v>
      </c>
      <c r="B3" s="142"/>
      <c r="C3" s="142"/>
      <c r="D3" s="142"/>
    </row>
    <row r="4" spans="1:4" ht="15.75" x14ac:dyDescent="0.25">
      <c r="A4" s="143"/>
    </row>
    <row r="5" spans="1:4" ht="32.25" customHeight="1" x14ac:dyDescent="0.25">
      <c r="A5" s="31" t="s">
        <v>45</v>
      </c>
      <c r="B5" s="96" t="s">
        <v>44</v>
      </c>
      <c r="C5" s="96" t="s">
        <v>43</v>
      </c>
      <c r="D5" s="96" t="s">
        <v>42</v>
      </c>
    </row>
    <row r="6" spans="1:4" ht="31.5" x14ac:dyDescent="0.25">
      <c r="A6" s="31">
        <v>1</v>
      </c>
      <c r="B6" s="96" t="s">
        <v>41</v>
      </c>
      <c r="C6" s="31" t="s">
        <v>40</v>
      </c>
      <c r="D6" s="31" t="s">
        <v>39</v>
      </c>
    </row>
    <row r="7" spans="1:4" ht="31.5" x14ac:dyDescent="0.25">
      <c r="A7" s="97" t="s">
        <v>38</v>
      </c>
      <c r="B7" s="96" t="s">
        <v>37</v>
      </c>
      <c r="C7" s="31" t="s">
        <v>72</v>
      </c>
      <c r="D7" s="96"/>
    </row>
    <row r="8" spans="1:4" ht="15.75" x14ac:dyDescent="0.25">
      <c r="A8" s="97" t="s">
        <v>36</v>
      </c>
      <c r="B8" s="96" t="s">
        <v>35</v>
      </c>
      <c r="C8" s="31">
        <v>63</v>
      </c>
      <c r="D8" s="96"/>
    </row>
    <row r="9" spans="1:4" ht="15.75" x14ac:dyDescent="0.25">
      <c r="A9" s="97" t="s">
        <v>34</v>
      </c>
      <c r="B9" s="96" t="s">
        <v>33</v>
      </c>
      <c r="C9" s="31">
        <v>3.1</v>
      </c>
      <c r="D9" s="96"/>
    </row>
    <row r="10" spans="1:4" ht="48.75" customHeight="1" x14ac:dyDescent="0.25">
      <c r="A10" s="97" t="s">
        <v>32</v>
      </c>
      <c r="B10" s="96" t="s">
        <v>127</v>
      </c>
      <c r="C10" s="96">
        <f>SUM(C11:C14)</f>
        <v>6010</v>
      </c>
      <c r="D10" s="96"/>
    </row>
    <row r="11" spans="1:4" ht="15.75" x14ac:dyDescent="0.25">
      <c r="A11" s="100"/>
      <c r="B11" s="103" t="s">
        <v>48</v>
      </c>
      <c r="C11" s="31">
        <v>1322</v>
      </c>
      <c r="D11" s="96"/>
    </row>
    <row r="12" spans="1:4" ht="15.75" x14ac:dyDescent="0.25">
      <c r="A12" s="101"/>
      <c r="B12" s="103" t="s">
        <v>49</v>
      </c>
      <c r="C12" s="31">
        <v>2136</v>
      </c>
      <c r="D12" s="96"/>
    </row>
    <row r="13" spans="1:4" ht="15.75" x14ac:dyDescent="0.25">
      <c r="A13" s="101"/>
      <c r="B13" s="103" t="s">
        <v>50</v>
      </c>
      <c r="C13" s="31">
        <v>1487</v>
      </c>
      <c r="D13" s="96"/>
    </row>
    <row r="14" spans="1:4" ht="15.75" x14ac:dyDescent="0.25">
      <c r="A14" s="102"/>
      <c r="B14" s="103" t="s">
        <v>51</v>
      </c>
      <c r="C14" s="31">
        <v>1065</v>
      </c>
      <c r="D14" s="96"/>
    </row>
    <row r="15" spans="1:4" ht="34.5" x14ac:dyDescent="0.25">
      <c r="A15" s="97" t="s">
        <v>31</v>
      </c>
      <c r="B15" s="96" t="s">
        <v>30</v>
      </c>
      <c r="C15" s="96">
        <f>SUM(C16:C19)</f>
        <v>768.06</v>
      </c>
      <c r="D15" s="96"/>
    </row>
    <row r="16" spans="1:4" ht="15.75" x14ac:dyDescent="0.25">
      <c r="A16" s="100"/>
      <c r="B16" s="103" t="s">
        <v>48</v>
      </c>
      <c r="C16" s="31">
        <v>45.91</v>
      </c>
      <c r="D16" s="96"/>
    </row>
    <row r="17" spans="1:4" ht="15.75" x14ac:dyDescent="0.25">
      <c r="A17" s="101"/>
      <c r="B17" s="103" t="s">
        <v>49</v>
      </c>
      <c r="C17" s="31">
        <v>263.77999999999997</v>
      </c>
      <c r="D17" s="96"/>
    </row>
    <row r="18" spans="1:4" ht="15.75" x14ac:dyDescent="0.25">
      <c r="A18" s="101"/>
      <c r="B18" s="103" t="s">
        <v>50</v>
      </c>
      <c r="C18" s="31">
        <v>284.82</v>
      </c>
      <c r="D18" s="96"/>
    </row>
    <row r="19" spans="1:4" ht="15.75" x14ac:dyDescent="0.25">
      <c r="A19" s="102"/>
      <c r="B19" s="103" t="s">
        <v>51</v>
      </c>
      <c r="C19" s="31">
        <v>173.55</v>
      </c>
      <c r="D19" s="96"/>
    </row>
    <row r="20" spans="1:4" ht="48.75" customHeight="1" x14ac:dyDescent="0.25">
      <c r="A20" s="97" t="s">
        <v>323</v>
      </c>
      <c r="B20" s="96" t="s">
        <v>324</v>
      </c>
      <c r="C20" s="96">
        <v>2.2000000000000002</v>
      </c>
      <c r="D20" s="96"/>
    </row>
    <row r="21" spans="1:4" ht="15.75" x14ac:dyDescent="0.25">
      <c r="A21" s="100"/>
      <c r="B21" s="103" t="s">
        <v>54</v>
      </c>
      <c r="C21" s="31">
        <v>2.1</v>
      </c>
      <c r="D21" s="96"/>
    </row>
    <row r="22" spans="1:4" ht="15.75" x14ac:dyDescent="0.25">
      <c r="A22" s="101"/>
      <c r="B22" s="103" t="s">
        <v>55</v>
      </c>
      <c r="C22" s="31">
        <v>1.9</v>
      </c>
      <c r="D22" s="96"/>
    </row>
    <row r="23" spans="1:4" ht="15.75" x14ac:dyDescent="0.25">
      <c r="A23" s="101"/>
      <c r="B23" s="103" t="s">
        <v>56</v>
      </c>
      <c r="C23" s="31">
        <v>2.2999999999999998</v>
      </c>
      <c r="D23" s="96"/>
    </row>
    <row r="24" spans="1:4" ht="15.75" x14ac:dyDescent="0.25">
      <c r="A24" s="102"/>
      <c r="B24" s="103" t="s">
        <v>57</v>
      </c>
      <c r="C24" s="31">
        <v>3.2</v>
      </c>
      <c r="D24" s="96"/>
    </row>
    <row r="25" spans="1:4" ht="17.25" customHeight="1" x14ac:dyDescent="0.25">
      <c r="A25" s="86" t="s">
        <v>76</v>
      </c>
      <c r="B25" s="87"/>
      <c r="C25" s="87"/>
      <c r="D25" s="88"/>
    </row>
    <row r="26" spans="1:4" ht="24" customHeight="1" x14ac:dyDescent="0.25">
      <c r="A26" s="31">
        <v>2</v>
      </c>
      <c r="B26" s="96" t="s">
        <v>29</v>
      </c>
      <c r="C26" s="31"/>
      <c r="D26" s="31" t="s">
        <v>0</v>
      </c>
    </row>
    <row r="27" spans="1:4" ht="15.75" customHeight="1" x14ac:dyDescent="0.25">
      <c r="A27" s="107"/>
      <c r="B27" s="103" t="s">
        <v>52</v>
      </c>
      <c r="C27" s="145">
        <v>9.6999999999999993</v>
      </c>
      <c r="D27" s="96"/>
    </row>
    <row r="28" spans="1:4" ht="15.75" customHeight="1" x14ac:dyDescent="0.25">
      <c r="A28" s="109"/>
      <c r="B28" s="103" t="s">
        <v>138</v>
      </c>
      <c r="C28" s="31">
        <v>6.7320000000000002</v>
      </c>
      <c r="D28" s="96"/>
    </row>
    <row r="29" spans="1:4" ht="15.75" customHeight="1" x14ac:dyDescent="0.25">
      <c r="A29" s="111"/>
      <c r="B29" s="103" t="s">
        <v>53</v>
      </c>
      <c r="C29" s="146">
        <f>C28/C27</f>
        <v>0.69402061855670105</v>
      </c>
      <c r="D29" s="96"/>
    </row>
    <row r="30" spans="1:4" ht="34.5" x14ac:dyDescent="0.25">
      <c r="A30" s="97" t="s">
        <v>28</v>
      </c>
      <c r="B30" s="114" t="s">
        <v>75</v>
      </c>
      <c r="C30" s="96">
        <f>SUM(C31:C35)</f>
        <v>6.7320000000000002</v>
      </c>
      <c r="D30" s="96"/>
    </row>
    <row r="31" spans="1:4" ht="15.75" customHeight="1" x14ac:dyDescent="0.25">
      <c r="A31" s="107"/>
      <c r="B31" s="103" t="s">
        <v>54</v>
      </c>
      <c r="C31" s="31">
        <v>3.5950000000000002</v>
      </c>
      <c r="D31" s="96"/>
    </row>
    <row r="32" spans="1:4" ht="15.75" customHeight="1" x14ac:dyDescent="0.25">
      <c r="A32" s="109"/>
      <c r="B32" s="103" t="s">
        <v>55</v>
      </c>
      <c r="C32" s="31">
        <v>1.4419999999999999</v>
      </c>
      <c r="D32" s="96"/>
    </row>
    <row r="33" spans="1:4" ht="15.75" customHeight="1" x14ac:dyDescent="0.25">
      <c r="A33" s="109"/>
      <c r="B33" s="103" t="s">
        <v>56</v>
      </c>
      <c r="C33" s="31">
        <v>1.6950000000000001</v>
      </c>
      <c r="D33" s="96"/>
    </row>
    <row r="34" spans="1:4" ht="15.75" customHeight="1" x14ac:dyDescent="0.25">
      <c r="A34" s="109"/>
      <c r="B34" s="103" t="s">
        <v>57</v>
      </c>
      <c r="C34" s="31">
        <v>0</v>
      </c>
      <c r="D34" s="96"/>
    </row>
    <row r="35" spans="1:4" ht="15.75" customHeight="1" x14ac:dyDescent="0.25">
      <c r="A35" s="111"/>
      <c r="B35" s="103" t="s">
        <v>156</v>
      </c>
      <c r="C35" s="31">
        <v>0</v>
      </c>
      <c r="D35" s="96"/>
    </row>
    <row r="36" spans="1:4" ht="33.75" customHeight="1" x14ac:dyDescent="0.25">
      <c r="A36" s="97" t="s">
        <v>27</v>
      </c>
      <c r="B36" s="114" t="s">
        <v>26</v>
      </c>
      <c r="C36" s="31"/>
      <c r="D36" s="96"/>
    </row>
    <row r="37" spans="1:4" ht="15.75" x14ac:dyDescent="0.25">
      <c r="A37" s="107"/>
      <c r="B37" s="103" t="s">
        <v>52</v>
      </c>
      <c r="C37" s="145">
        <v>9.6999999999999993</v>
      </c>
      <c r="D37" s="96"/>
    </row>
    <row r="38" spans="1:4" ht="15.75" x14ac:dyDescent="0.25">
      <c r="A38" s="111"/>
      <c r="B38" s="103" t="s">
        <v>58</v>
      </c>
      <c r="C38" s="31">
        <v>6.7320000000000002</v>
      </c>
      <c r="D38" s="96"/>
    </row>
    <row r="39" spans="1:4" ht="31.5" x14ac:dyDescent="0.25">
      <c r="A39" s="97" t="s">
        <v>25</v>
      </c>
      <c r="B39" s="118" t="s">
        <v>24</v>
      </c>
      <c r="C39" s="96"/>
      <c r="D39" s="96"/>
    </row>
    <row r="40" spans="1:4" ht="15.75" x14ac:dyDescent="0.25">
      <c r="A40" s="107"/>
      <c r="B40" s="103" t="s">
        <v>52</v>
      </c>
      <c r="C40" s="147">
        <v>0</v>
      </c>
      <c r="D40" s="96"/>
    </row>
    <row r="41" spans="1:4" ht="15.75" x14ac:dyDescent="0.25">
      <c r="A41" s="111"/>
      <c r="B41" s="103" t="s">
        <v>58</v>
      </c>
      <c r="C41" s="31">
        <v>0</v>
      </c>
      <c r="D41" s="96"/>
    </row>
    <row r="42" spans="1:4" ht="18.75" customHeight="1" x14ac:dyDescent="0.25">
      <c r="A42" s="83" t="s">
        <v>78</v>
      </c>
      <c r="B42" s="84"/>
      <c r="C42" s="84"/>
      <c r="D42" s="85"/>
    </row>
    <row r="43" spans="1:4" ht="31.5" x14ac:dyDescent="0.25">
      <c r="A43" s="31">
        <v>3</v>
      </c>
      <c r="B43" s="114" t="s">
        <v>23</v>
      </c>
      <c r="C43" s="31" t="s">
        <v>151</v>
      </c>
      <c r="D43" s="31" t="s">
        <v>0</v>
      </c>
    </row>
    <row r="44" spans="1:4" ht="15.75" x14ac:dyDescent="0.25">
      <c r="A44" s="107"/>
      <c r="B44" s="103" t="s">
        <v>59</v>
      </c>
      <c r="C44" s="96" t="s">
        <v>194</v>
      </c>
      <c r="D44" s="96"/>
    </row>
    <row r="45" spans="1:4" ht="15.75" x14ac:dyDescent="0.25">
      <c r="A45" s="109"/>
      <c r="B45" s="103" t="s">
        <v>60</v>
      </c>
      <c r="C45" s="31" t="s">
        <v>195</v>
      </c>
      <c r="D45" s="96"/>
    </row>
    <row r="46" spans="1:4" ht="15" customHeight="1" x14ac:dyDescent="0.25">
      <c r="A46" s="109"/>
      <c r="B46" s="103" t="s">
        <v>153</v>
      </c>
      <c r="C46" s="31" t="s">
        <v>152</v>
      </c>
      <c r="D46" s="96"/>
    </row>
    <row r="47" spans="1:4" ht="15.75" x14ac:dyDescent="0.25">
      <c r="A47" s="109"/>
      <c r="B47" s="103" t="s">
        <v>62</v>
      </c>
      <c r="C47" s="148" t="s">
        <v>196</v>
      </c>
      <c r="D47" s="96"/>
    </row>
    <row r="48" spans="1:4" ht="15.75" x14ac:dyDescent="0.25">
      <c r="A48" s="111"/>
      <c r="B48" s="103" t="s">
        <v>154</v>
      </c>
      <c r="C48" s="148" t="s">
        <v>197</v>
      </c>
      <c r="D48" s="96"/>
    </row>
    <row r="49" spans="1:7" ht="82.5" customHeight="1" x14ac:dyDescent="0.25">
      <c r="A49" s="134" t="s">
        <v>198</v>
      </c>
      <c r="B49" s="135"/>
      <c r="C49" s="135"/>
      <c r="D49" s="136"/>
    </row>
    <row r="50" spans="1:7" ht="31.5" x14ac:dyDescent="0.25">
      <c r="A50" s="31">
        <v>4</v>
      </c>
      <c r="B50" s="118" t="s">
        <v>226</v>
      </c>
      <c r="C50" s="31"/>
      <c r="D50" s="31" t="s">
        <v>0</v>
      </c>
    </row>
    <row r="51" spans="1:7" ht="15.75" customHeight="1" x14ac:dyDescent="0.25">
      <c r="A51" s="107"/>
      <c r="B51" s="103" t="s">
        <v>64</v>
      </c>
      <c r="C51" s="96" t="s">
        <v>227</v>
      </c>
      <c r="D51" s="96"/>
    </row>
    <row r="52" spans="1:7" ht="15.75" customHeight="1" x14ac:dyDescent="0.25">
      <c r="A52" s="109"/>
      <c r="B52" s="103" t="s">
        <v>65</v>
      </c>
      <c r="C52" s="31">
        <v>0</v>
      </c>
      <c r="D52" s="96"/>
    </row>
    <row r="53" spans="1:7" ht="15.75" customHeight="1" x14ac:dyDescent="0.25">
      <c r="A53" s="109"/>
      <c r="B53" s="103" t="s">
        <v>85</v>
      </c>
      <c r="C53" s="31">
        <v>0</v>
      </c>
      <c r="D53" s="96"/>
    </row>
    <row r="54" spans="1:7" ht="15.75" customHeight="1" x14ac:dyDescent="0.25">
      <c r="A54" s="109"/>
      <c r="B54" s="103" t="s">
        <v>86</v>
      </c>
      <c r="C54" s="31">
        <v>0</v>
      </c>
      <c r="D54" s="96"/>
    </row>
    <row r="55" spans="1:7" ht="15.75" customHeight="1" x14ac:dyDescent="0.25">
      <c r="A55" s="109"/>
      <c r="B55" s="103" t="s">
        <v>87</v>
      </c>
      <c r="C55" s="31" t="s">
        <v>227</v>
      </c>
      <c r="D55" s="96"/>
    </row>
    <row r="56" spans="1:7" ht="15.75" customHeight="1" x14ac:dyDescent="0.25">
      <c r="A56" s="109"/>
      <c r="B56" s="103" t="s">
        <v>66</v>
      </c>
      <c r="C56" s="31" t="s">
        <v>22</v>
      </c>
      <c r="D56" s="96"/>
    </row>
    <row r="57" spans="1:7" ht="31.5" x14ac:dyDescent="0.25">
      <c r="A57" s="111"/>
      <c r="B57" s="103" t="s">
        <v>67</v>
      </c>
      <c r="C57" s="31">
        <v>0</v>
      </c>
      <c r="D57" s="96"/>
    </row>
    <row r="58" spans="1:7" ht="18.75" customHeight="1" x14ac:dyDescent="0.25">
      <c r="A58" s="83" t="s">
        <v>82</v>
      </c>
      <c r="B58" s="84"/>
      <c r="C58" s="84"/>
      <c r="D58" s="85"/>
    </row>
    <row r="59" spans="1:7" ht="67.5" customHeight="1" x14ac:dyDescent="0.25">
      <c r="A59" s="31">
        <v>5</v>
      </c>
      <c r="B59" s="114" t="s">
        <v>21</v>
      </c>
      <c r="C59" s="31" t="s">
        <v>266</v>
      </c>
      <c r="D59" s="31" t="s">
        <v>0</v>
      </c>
    </row>
    <row r="60" spans="1:7" ht="15.75" x14ac:dyDescent="0.25">
      <c r="A60" s="107"/>
      <c r="B60" s="124" t="s">
        <v>20</v>
      </c>
      <c r="C60" s="149">
        <f>C61+C66+C67+C68</f>
        <v>247</v>
      </c>
      <c r="D60" s="96"/>
      <c r="E60" s="150"/>
      <c r="G60" s="150"/>
    </row>
    <row r="61" spans="1:7" ht="83.25" customHeight="1" x14ac:dyDescent="0.25">
      <c r="A61" s="109"/>
      <c r="B61" s="125" t="s">
        <v>19</v>
      </c>
      <c r="C61" s="31"/>
      <c r="D61" s="96"/>
    </row>
    <row r="62" spans="1:7" ht="33" customHeight="1" x14ac:dyDescent="0.25">
      <c r="A62" s="109"/>
      <c r="B62" s="124" t="s">
        <v>123</v>
      </c>
      <c r="C62" s="31" t="s">
        <v>22</v>
      </c>
      <c r="D62" s="96"/>
    </row>
    <row r="63" spans="1:7" ht="46.5" customHeight="1" x14ac:dyDescent="0.25">
      <c r="A63" s="109"/>
      <c r="B63" s="124" t="s">
        <v>109</v>
      </c>
      <c r="C63" s="31"/>
      <c r="D63" s="96"/>
    </row>
    <row r="64" spans="1:7" ht="33.75" customHeight="1" x14ac:dyDescent="0.25">
      <c r="A64" s="109"/>
      <c r="B64" s="124" t="s">
        <v>110</v>
      </c>
      <c r="C64" s="31" t="s">
        <v>22</v>
      </c>
      <c r="D64" s="96"/>
    </row>
    <row r="65" spans="1:4" ht="42.75" customHeight="1" x14ac:dyDescent="0.25">
      <c r="A65" s="109"/>
      <c r="B65" s="124" t="s">
        <v>111</v>
      </c>
      <c r="C65" s="31" t="s">
        <v>22</v>
      </c>
      <c r="D65" s="96"/>
    </row>
    <row r="66" spans="1:4" ht="60.75" customHeight="1" x14ac:dyDescent="0.25">
      <c r="A66" s="109"/>
      <c r="B66" s="125" t="s">
        <v>18</v>
      </c>
      <c r="C66" s="31"/>
      <c r="D66" s="96"/>
    </row>
    <row r="67" spans="1:4" ht="67.5" customHeight="1" x14ac:dyDescent="0.25">
      <c r="A67" s="109"/>
      <c r="B67" s="124" t="s">
        <v>73</v>
      </c>
      <c r="C67" s="31">
        <v>5</v>
      </c>
      <c r="D67" s="124"/>
    </row>
    <row r="68" spans="1:4" ht="48" customHeight="1" x14ac:dyDescent="0.25">
      <c r="A68" s="109"/>
      <c r="B68" s="124" t="s">
        <v>17</v>
      </c>
      <c r="C68" s="151">
        <f>C69+C70+C71</f>
        <v>242</v>
      </c>
      <c r="D68" s="124"/>
    </row>
    <row r="69" spans="1:4" ht="31.5" x14ac:dyDescent="0.25">
      <c r="A69" s="109"/>
      <c r="B69" s="124" t="s">
        <v>124</v>
      </c>
      <c r="C69" s="151">
        <v>242</v>
      </c>
      <c r="D69" s="118"/>
    </row>
    <row r="70" spans="1:4" ht="36" customHeight="1" x14ac:dyDescent="0.25">
      <c r="A70" s="109"/>
      <c r="B70" s="124" t="s">
        <v>120</v>
      </c>
      <c r="C70" s="151">
        <v>0</v>
      </c>
      <c r="D70" s="124"/>
    </row>
    <row r="71" spans="1:4" ht="31.5" customHeight="1" x14ac:dyDescent="0.25">
      <c r="A71" s="109"/>
      <c r="B71" s="124" t="s">
        <v>121</v>
      </c>
      <c r="C71" s="30">
        <v>0</v>
      </c>
      <c r="D71" s="124"/>
    </row>
    <row r="72" spans="1:4" ht="63.75" customHeight="1" x14ac:dyDescent="0.25">
      <c r="A72" s="109"/>
      <c r="B72" s="124" t="s">
        <v>16</v>
      </c>
      <c r="C72" s="30" t="s">
        <v>22</v>
      </c>
      <c r="D72" s="124"/>
    </row>
    <row r="73" spans="1:4" ht="66" customHeight="1" x14ac:dyDescent="0.25">
      <c r="A73" s="111"/>
      <c r="B73" s="124" t="s">
        <v>15</v>
      </c>
      <c r="C73" s="30" t="s">
        <v>22</v>
      </c>
      <c r="D73" s="124"/>
    </row>
    <row r="74" spans="1:4" ht="78.75" customHeight="1" x14ac:dyDescent="0.25">
      <c r="A74" s="83" t="s">
        <v>80</v>
      </c>
      <c r="B74" s="84"/>
      <c r="C74" s="84"/>
      <c r="D74" s="85"/>
    </row>
    <row r="75" spans="1:4" ht="50.25" customHeight="1" x14ac:dyDescent="0.25">
      <c r="A75" s="31">
        <v>6</v>
      </c>
      <c r="B75" s="118" t="s">
        <v>125</v>
      </c>
      <c r="C75" s="31"/>
      <c r="D75" s="31" t="s">
        <v>0</v>
      </c>
    </row>
    <row r="76" spans="1:4" ht="45" customHeight="1" x14ac:dyDescent="0.25">
      <c r="A76" s="107"/>
      <c r="B76" s="124" t="s">
        <v>211</v>
      </c>
      <c r="C76" s="127" t="s">
        <v>68</v>
      </c>
      <c r="D76" s="124"/>
    </row>
    <row r="77" spans="1:4" ht="33.75" customHeight="1" x14ac:dyDescent="0.25">
      <c r="A77" s="109"/>
      <c r="B77" s="124" t="s">
        <v>84</v>
      </c>
      <c r="C77" s="128" t="s">
        <v>228</v>
      </c>
      <c r="D77" s="124"/>
    </row>
    <row r="78" spans="1:4" ht="33.75" customHeight="1" x14ac:dyDescent="0.25">
      <c r="A78" s="109"/>
      <c r="B78" s="124" t="s">
        <v>88</v>
      </c>
      <c r="C78" s="128" t="s">
        <v>228</v>
      </c>
      <c r="D78" s="124"/>
    </row>
    <row r="79" spans="1:4" ht="33.75" customHeight="1" x14ac:dyDescent="0.25">
      <c r="A79" s="109"/>
      <c r="B79" s="124" t="s">
        <v>14</v>
      </c>
      <c r="C79" s="152" t="s">
        <v>229</v>
      </c>
      <c r="D79" s="124"/>
    </row>
    <row r="80" spans="1:4" ht="33.75" customHeight="1" x14ac:dyDescent="0.25">
      <c r="A80" s="111"/>
      <c r="B80" s="124" t="s">
        <v>13</v>
      </c>
      <c r="C80" s="152" t="s">
        <v>230</v>
      </c>
      <c r="D80" s="124"/>
    </row>
    <row r="81" spans="1:4" ht="30.75" customHeight="1" x14ac:dyDescent="0.25">
      <c r="A81" s="83" t="s">
        <v>126</v>
      </c>
      <c r="B81" s="84"/>
      <c r="C81" s="84"/>
      <c r="D81" s="85"/>
    </row>
    <row r="82" spans="1:4" ht="31.5" customHeight="1" x14ac:dyDescent="0.25">
      <c r="A82" s="31">
        <v>7</v>
      </c>
      <c r="B82" s="118" t="s">
        <v>79</v>
      </c>
      <c r="C82" s="31" t="s">
        <v>22</v>
      </c>
      <c r="D82" s="31" t="s">
        <v>0</v>
      </c>
    </row>
    <row r="83" spans="1:4" ht="16.5" customHeight="1" x14ac:dyDescent="0.25">
      <c r="A83" s="129"/>
      <c r="B83" s="124" t="s">
        <v>12</v>
      </c>
      <c r="C83" s="31" t="s">
        <v>22</v>
      </c>
      <c r="D83" s="138"/>
    </row>
    <row r="84" spans="1:4" ht="16.5" customHeight="1" x14ac:dyDescent="0.25">
      <c r="A84" s="131"/>
      <c r="B84" s="124" t="s">
        <v>11</v>
      </c>
      <c r="C84" s="31" t="s">
        <v>22</v>
      </c>
      <c r="D84" s="138"/>
    </row>
    <row r="85" spans="1:4" ht="16.5" customHeight="1" x14ac:dyDescent="0.25">
      <c r="A85" s="131"/>
      <c r="B85" s="124" t="s">
        <v>10</v>
      </c>
      <c r="C85" s="31" t="s">
        <v>22</v>
      </c>
      <c r="D85" s="138"/>
    </row>
    <row r="86" spans="1:4" ht="16.5" customHeight="1" x14ac:dyDescent="0.25">
      <c r="A86" s="131"/>
      <c r="B86" s="124" t="s">
        <v>9</v>
      </c>
      <c r="C86" s="31" t="s">
        <v>22</v>
      </c>
      <c r="D86" s="138"/>
    </row>
    <row r="87" spans="1:4" ht="16.5" customHeight="1" x14ac:dyDescent="0.25">
      <c r="A87" s="132"/>
      <c r="B87" s="124" t="s">
        <v>8</v>
      </c>
      <c r="C87" s="31" t="s">
        <v>22</v>
      </c>
      <c r="D87" s="138"/>
    </row>
    <row r="88" spans="1:4" ht="19.5" customHeight="1" x14ac:dyDescent="0.25">
      <c r="A88" s="83" t="s">
        <v>77</v>
      </c>
      <c r="B88" s="84"/>
      <c r="C88" s="84"/>
      <c r="D88" s="85"/>
    </row>
    <row r="89" spans="1:4" ht="32.25" customHeight="1" x14ac:dyDescent="0.25">
      <c r="A89" s="31">
        <v>8</v>
      </c>
      <c r="B89" s="118" t="s">
        <v>7</v>
      </c>
      <c r="C89" s="96"/>
      <c r="D89" s="31" t="s">
        <v>0</v>
      </c>
    </row>
    <row r="90" spans="1:4" ht="32.25" customHeight="1" x14ac:dyDescent="0.25">
      <c r="A90" s="129"/>
      <c r="B90" s="124" t="s">
        <v>6</v>
      </c>
      <c r="C90" s="31" t="s">
        <v>22</v>
      </c>
      <c r="D90" s="133"/>
    </row>
    <row r="91" spans="1:4" ht="32.25" customHeight="1" x14ac:dyDescent="0.25">
      <c r="A91" s="131"/>
      <c r="B91" s="124" t="s">
        <v>5</v>
      </c>
      <c r="C91" s="31" t="s">
        <v>22</v>
      </c>
      <c r="D91" s="31" t="s">
        <v>0</v>
      </c>
    </row>
    <row r="92" spans="1:4" ht="47.25" x14ac:dyDescent="0.25">
      <c r="A92" s="131"/>
      <c r="B92" s="124" t="s">
        <v>4</v>
      </c>
      <c r="C92" s="98" t="s">
        <v>175</v>
      </c>
      <c r="D92" s="31" t="s">
        <v>3</v>
      </c>
    </row>
    <row r="93" spans="1:4" ht="48.75" customHeight="1" x14ac:dyDescent="0.25">
      <c r="A93" s="131"/>
      <c r="B93" s="124" t="s">
        <v>155</v>
      </c>
      <c r="C93" s="98" t="s">
        <v>181</v>
      </c>
      <c r="D93" s="31" t="s">
        <v>3</v>
      </c>
    </row>
    <row r="94" spans="1:4" ht="166.5" customHeight="1" x14ac:dyDescent="0.25">
      <c r="A94" s="134" t="s">
        <v>180</v>
      </c>
      <c r="B94" s="135"/>
      <c r="C94" s="135"/>
      <c r="D94" s="136"/>
    </row>
    <row r="95" spans="1:4" ht="65.25" customHeight="1" x14ac:dyDescent="0.25">
      <c r="A95" s="31">
        <v>9</v>
      </c>
      <c r="B95" s="118" t="s">
        <v>2</v>
      </c>
      <c r="C95" s="137" t="s">
        <v>163</v>
      </c>
      <c r="D95" s="138"/>
    </row>
    <row r="96" spans="1:4" ht="32.25" customHeight="1" x14ac:dyDescent="0.25">
      <c r="A96" s="120" t="s">
        <v>164</v>
      </c>
      <c r="B96" s="121"/>
      <c r="C96" s="121"/>
      <c r="D96" s="122"/>
    </row>
    <row r="97" spans="1:4" ht="34.5" customHeight="1" x14ac:dyDescent="0.25">
      <c r="A97" s="31">
        <v>10</v>
      </c>
      <c r="B97" s="114" t="s">
        <v>1</v>
      </c>
      <c r="C97" s="123">
        <v>0.156</v>
      </c>
      <c r="D97" s="31" t="s">
        <v>0</v>
      </c>
    </row>
    <row r="98" spans="1:4" ht="34.5" customHeight="1" x14ac:dyDescent="0.25">
      <c r="A98" s="83" t="s">
        <v>297</v>
      </c>
      <c r="B98" s="84"/>
      <c r="C98" s="84"/>
      <c r="D98" s="85"/>
    </row>
    <row r="99" spans="1:4" ht="39" customHeight="1" x14ac:dyDescent="0.25">
      <c r="A99" s="139">
        <v>11</v>
      </c>
      <c r="B99" s="140" t="s">
        <v>322</v>
      </c>
      <c r="C99" s="140"/>
      <c r="D99" s="140"/>
    </row>
    <row r="100" spans="1:4" ht="276" customHeight="1" x14ac:dyDescent="0.25">
      <c r="A100" s="139"/>
      <c r="B100" s="140" t="s">
        <v>321</v>
      </c>
      <c r="C100" s="140"/>
      <c r="D100" s="140"/>
    </row>
    <row r="101" spans="1:4" ht="64.5" customHeight="1" x14ac:dyDescent="0.25">
      <c r="A101" s="140" t="s">
        <v>89</v>
      </c>
      <c r="B101" s="140"/>
      <c r="C101" s="140"/>
      <c r="D101" s="140"/>
    </row>
  </sheetData>
  <mergeCells count="30">
    <mergeCell ref="A44:A48"/>
    <mergeCell ref="A1:D1"/>
    <mergeCell ref="A2:D2"/>
    <mergeCell ref="A3:D3"/>
    <mergeCell ref="A11:A14"/>
    <mergeCell ref="A16:A19"/>
    <mergeCell ref="A25:D25"/>
    <mergeCell ref="A27:A29"/>
    <mergeCell ref="A31:A35"/>
    <mergeCell ref="A37:A38"/>
    <mergeCell ref="A40:A41"/>
    <mergeCell ref="A42:D42"/>
    <mergeCell ref="A21:A24"/>
    <mergeCell ref="A96:D96"/>
    <mergeCell ref="A49:D49"/>
    <mergeCell ref="A51:A57"/>
    <mergeCell ref="A58:D58"/>
    <mergeCell ref="A60:A73"/>
    <mergeCell ref="A74:D74"/>
    <mergeCell ref="A76:A80"/>
    <mergeCell ref="A81:D81"/>
    <mergeCell ref="A83:A87"/>
    <mergeCell ref="A88:D88"/>
    <mergeCell ref="A90:A93"/>
    <mergeCell ref="A94:D94"/>
    <mergeCell ref="A99:A100"/>
    <mergeCell ref="B99:D99"/>
    <mergeCell ref="B100:D100"/>
    <mergeCell ref="A101:D101"/>
    <mergeCell ref="A98:D98"/>
  </mergeCells>
  <pageMargins left="0.51181102362204722" right="0.3149606299212598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"/>
  <sheetViews>
    <sheetView topLeftCell="A8" zoomScaleNormal="100" workbookViewId="0">
      <selection activeCell="G25" sqref="A1:XFD1048576"/>
    </sheetView>
  </sheetViews>
  <sheetFormatPr defaultRowHeight="15" x14ac:dyDescent="0.25"/>
  <cols>
    <col min="1" max="1" width="9.140625" style="144"/>
    <col min="2" max="2" width="37.140625" style="144" customWidth="1"/>
    <col min="3" max="3" width="29" style="95" customWidth="1"/>
    <col min="4" max="4" width="17" style="144" customWidth="1"/>
    <col min="5" max="16384" width="9.140625" style="90"/>
  </cols>
  <sheetData>
    <row r="1" spans="1:4" ht="18.75" x14ac:dyDescent="0.25">
      <c r="A1" s="141" t="s">
        <v>47</v>
      </c>
      <c r="B1" s="141"/>
      <c r="C1" s="141"/>
      <c r="D1" s="141"/>
    </row>
    <row r="2" spans="1:4" ht="18.75" x14ac:dyDescent="0.25">
      <c r="A2" s="141" t="s">
        <v>231</v>
      </c>
      <c r="B2" s="141"/>
      <c r="C2" s="141"/>
      <c r="D2" s="141"/>
    </row>
    <row r="3" spans="1:4" ht="15.75" x14ac:dyDescent="0.25">
      <c r="A3" s="142" t="s">
        <v>46</v>
      </c>
      <c r="B3" s="142"/>
      <c r="C3" s="142"/>
      <c r="D3" s="142"/>
    </row>
    <row r="4" spans="1:4" ht="15.75" x14ac:dyDescent="0.25">
      <c r="A4" s="143"/>
    </row>
    <row r="5" spans="1:4" ht="32.25" customHeight="1" x14ac:dyDescent="0.25">
      <c r="A5" s="31" t="s">
        <v>45</v>
      </c>
      <c r="B5" s="96" t="s">
        <v>44</v>
      </c>
      <c r="C5" s="96" t="s">
        <v>43</v>
      </c>
      <c r="D5" s="96" t="s">
        <v>42</v>
      </c>
    </row>
    <row r="6" spans="1:4" ht="31.5" x14ac:dyDescent="0.25">
      <c r="A6" s="31">
        <v>1</v>
      </c>
      <c r="B6" s="96" t="s">
        <v>41</v>
      </c>
      <c r="C6" s="31" t="s">
        <v>40</v>
      </c>
      <c r="D6" s="31" t="s">
        <v>39</v>
      </c>
    </row>
    <row r="7" spans="1:4" ht="31.5" x14ac:dyDescent="0.25">
      <c r="A7" s="97" t="s">
        <v>38</v>
      </c>
      <c r="B7" s="96" t="s">
        <v>37</v>
      </c>
      <c r="C7" s="31" t="s">
        <v>182</v>
      </c>
      <c r="D7" s="96"/>
    </row>
    <row r="8" spans="1:4" ht="15.75" x14ac:dyDescent="0.25">
      <c r="A8" s="97" t="s">
        <v>36</v>
      </c>
      <c r="B8" s="96" t="s">
        <v>35</v>
      </c>
      <c r="C8" s="31">
        <v>55</v>
      </c>
      <c r="D8" s="96"/>
    </row>
    <row r="9" spans="1:4" ht="15.75" x14ac:dyDescent="0.25">
      <c r="A9" s="97" t="s">
        <v>34</v>
      </c>
      <c r="B9" s="96" t="s">
        <v>33</v>
      </c>
      <c r="C9" s="31">
        <v>2.9</v>
      </c>
      <c r="D9" s="96"/>
    </row>
    <row r="10" spans="1:4" ht="46.5" customHeight="1" x14ac:dyDescent="0.25">
      <c r="A10" s="97" t="s">
        <v>32</v>
      </c>
      <c r="B10" s="96" t="s">
        <v>127</v>
      </c>
      <c r="C10" s="96">
        <f>SUM(C11:C14)</f>
        <v>4215</v>
      </c>
      <c r="D10" s="96"/>
    </row>
    <row r="11" spans="1:4" ht="15.75" x14ac:dyDescent="0.25">
      <c r="A11" s="100"/>
      <c r="B11" s="103" t="s">
        <v>48</v>
      </c>
      <c r="C11" s="31">
        <v>1063</v>
      </c>
      <c r="D11" s="96"/>
    </row>
    <row r="12" spans="1:4" ht="15.75" x14ac:dyDescent="0.25">
      <c r="A12" s="101"/>
      <c r="B12" s="103" t="s">
        <v>49</v>
      </c>
      <c r="C12" s="31">
        <v>1809</v>
      </c>
      <c r="D12" s="96"/>
    </row>
    <row r="13" spans="1:4" ht="15.75" x14ac:dyDescent="0.25">
      <c r="A13" s="101"/>
      <c r="B13" s="103" t="s">
        <v>50</v>
      </c>
      <c r="C13" s="31">
        <v>98</v>
      </c>
      <c r="D13" s="96"/>
    </row>
    <row r="14" spans="1:4" ht="15.75" x14ac:dyDescent="0.25">
      <c r="A14" s="102"/>
      <c r="B14" s="103" t="s">
        <v>51</v>
      </c>
      <c r="C14" s="31">
        <v>1245</v>
      </c>
      <c r="D14" s="96"/>
    </row>
    <row r="15" spans="1:4" ht="34.5" x14ac:dyDescent="0.25">
      <c r="A15" s="97" t="s">
        <v>31</v>
      </c>
      <c r="B15" s="96" t="s">
        <v>30</v>
      </c>
      <c r="C15" s="96">
        <f>SUM(C16:C19)</f>
        <v>508.38</v>
      </c>
      <c r="D15" s="96"/>
    </row>
    <row r="16" spans="1:4" ht="15.75" x14ac:dyDescent="0.25">
      <c r="A16" s="100"/>
      <c r="B16" s="103" t="s">
        <v>48</v>
      </c>
      <c r="C16" s="31">
        <v>62.26</v>
      </c>
      <c r="D16" s="96"/>
    </row>
    <row r="17" spans="1:4" ht="15.75" x14ac:dyDescent="0.25">
      <c r="A17" s="101"/>
      <c r="B17" s="103" t="s">
        <v>49</v>
      </c>
      <c r="C17" s="31">
        <v>203.38</v>
      </c>
      <c r="D17" s="96"/>
    </row>
    <row r="18" spans="1:4" ht="15.75" x14ac:dyDescent="0.25">
      <c r="A18" s="101"/>
      <c r="B18" s="103" t="s">
        <v>50</v>
      </c>
      <c r="C18" s="31">
        <v>18.25</v>
      </c>
      <c r="D18" s="96"/>
    </row>
    <row r="19" spans="1:4" ht="15.75" x14ac:dyDescent="0.25">
      <c r="A19" s="102"/>
      <c r="B19" s="103" t="s">
        <v>51</v>
      </c>
      <c r="C19" s="31">
        <v>224.49</v>
      </c>
      <c r="D19" s="96"/>
    </row>
    <row r="20" spans="1:4" ht="48.75" customHeight="1" x14ac:dyDescent="0.25">
      <c r="A20" s="97" t="s">
        <v>323</v>
      </c>
      <c r="B20" s="96" t="s">
        <v>324</v>
      </c>
      <c r="C20" s="96">
        <v>2.2000000000000002</v>
      </c>
      <c r="D20" s="96"/>
    </row>
    <row r="21" spans="1:4" ht="15.75" x14ac:dyDescent="0.25">
      <c r="A21" s="100"/>
      <c r="B21" s="103" t="s">
        <v>54</v>
      </c>
      <c r="C21" s="31">
        <v>2.6</v>
      </c>
      <c r="D21" s="96"/>
    </row>
    <row r="22" spans="1:4" ht="15.75" x14ac:dyDescent="0.25">
      <c r="A22" s="101"/>
      <c r="B22" s="103" t="s">
        <v>55</v>
      </c>
      <c r="C22" s="31">
        <v>1.7</v>
      </c>
      <c r="D22" s="96"/>
    </row>
    <row r="23" spans="1:4" ht="15.75" x14ac:dyDescent="0.25">
      <c r="A23" s="101"/>
      <c r="B23" s="103" t="s">
        <v>56</v>
      </c>
      <c r="C23" s="31">
        <v>2.4</v>
      </c>
      <c r="D23" s="96"/>
    </row>
    <row r="24" spans="1:4" ht="18.75" customHeight="1" x14ac:dyDescent="0.25">
      <c r="A24" s="86" t="s">
        <v>76</v>
      </c>
      <c r="B24" s="87"/>
      <c r="C24" s="87"/>
      <c r="D24" s="88"/>
    </row>
    <row r="25" spans="1:4" ht="23.25" customHeight="1" x14ac:dyDescent="0.25">
      <c r="A25" s="31">
        <v>2</v>
      </c>
      <c r="B25" s="96" t="s">
        <v>29</v>
      </c>
      <c r="C25" s="31"/>
      <c r="D25" s="31" t="s">
        <v>0</v>
      </c>
    </row>
    <row r="26" spans="1:4" ht="15.75" customHeight="1" x14ac:dyDescent="0.25">
      <c r="A26" s="107"/>
      <c r="B26" s="103" t="s">
        <v>52</v>
      </c>
      <c r="C26" s="145">
        <v>6.2</v>
      </c>
      <c r="D26" s="96"/>
    </row>
    <row r="27" spans="1:4" ht="15.75" customHeight="1" x14ac:dyDescent="0.25">
      <c r="A27" s="109"/>
      <c r="B27" s="103" t="s">
        <v>138</v>
      </c>
      <c r="C27" s="108">
        <v>0</v>
      </c>
      <c r="D27" s="96"/>
    </row>
    <row r="28" spans="1:4" ht="15.75" customHeight="1" x14ac:dyDescent="0.25">
      <c r="A28" s="111"/>
      <c r="B28" s="103" t="s">
        <v>53</v>
      </c>
      <c r="C28" s="112">
        <f>C27/C26</f>
        <v>0</v>
      </c>
      <c r="D28" s="96"/>
    </row>
    <row r="29" spans="1:4" ht="34.5" x14ac:dyDescent="0.25">
      <c r="A29" s="97" t="s">
        <v>28</v>
      </c>
      <c r="B29" s="114" t="s">
        <v>75</v>
      </c>
      <c r="C29" s="153">
        <f>SUM(C30:C34)</f>
        <v>0</v>
      </c>
      <c r="D29" s="96"/>
    </row>
    <row r="30" spans="1:4" ht="15.75" customHeight="1" x14ac:dyDescent="0.25">
      <c r="A30" s="107"/>
      <c r="B30" s="103" t="s">
        <v>54</v>
      </c>
      <c r="C30" s="98">
        <v>0</v>
      </c>
      <c r="D30" s="96"/>
    </row>
    <row r="31" spans="1:4" ht="15.75" customHeight="1" x14ac:dyDescent="0.25">
      <c r="A31" s="109"/>
      <c r="B31" s="103" t="s">
        <v>55</v>
      </c>
      <c r="C31" s="108">
        <v>0</v>
      </c>
      <c r="D31" s="96"/>
    </row>
    <row r="32" spans="1:4" ht="15.75" customHeight="1" x14ac:dyDescent="0.25">
      <c r="A32" s="109"/>
      <c r="B32" s="103" t="s">
        <v>56</v>
      </c>
      <c r="C32" s="98">
        <v>0</v>
      </c>
      <c r="D32" s="96"/>
    </row>
    <row r="33" spans="1:4" ht="15.75" customHeight="1" x14ac:dyDescent="0.25">
      <c r="A33" s="109"/>
      <c r="B33" s="103" t="s">
        <v>57</v>
      </c>
      <c r="C33" s="98">
        <v>0</v>
      </c>
      <c r="D33" s="96"/>
    </row>
    <row r="34" spans="1:4" ht="15.75" customHeight="1" x14ac:dyDescent="0.25">
      <c r="A34" s="111"/>
      <c r="B34" s="103" t="s">
        <v>156</v>
      </c>
      <c r="C34" s="98">
        <v>0</v>
      </c>
      <c r="D34" s="96"/>
    </row>
    <row r="35" spans="1:4" ht="35.25" customHeight="1" x14ac:dyDescent="0.25">
      <c r="A35" s="97" t="s">
        <v>27</v>
      </c>
      <c r="B35" s="114" t="s">
        <v>26</v>
      </c>
      <c r="C35" s="98"/>
      <c r="D35" s="96"/>
    </row>
    <row r="36" spans="1:4" ht="15.75" x14ac:dyDescent="0.25">
      <c r="A36" s="107"/>
      <c r="B36" s="103" t="s">
        <v>52</v>
      </c>
      <c r="C36" s="108">
        <v>5.5</v>
      </c>
      <c r="D36" s="96"/>
    </row>
    <row r="37" spans="1:4" ht="15.75" x14ac:dyDescent="0.25">
      <c r="A37" s="111"/>
      <c r="B37" s="103" t="s">
        <v>58</v>
      </c>
      <c r="C37" s="108">
        <v>0</v>
      </c>
      <c r="D37" s="96"/>
    </row>
    <row r="38" spans="1:4" ht="31.5" x14ac:dyDescent="0.25">
      <c r="A38" s="97" t="s">
        <v>25</v>
      </c>
      <c r="B38" s="118" t="s">
        <v>24</v>
      </c>
      <c r="C38" s="96"/>
      <c r="D38" s="96"/>
    </row>
    <row r="39" spans="1:4" ht="15.75" x14ac:dyDescent="0.25">
      <c r="A39" s="107"/>
      <c r="B39" s="103" t="s">
        <v>52</v>
      </c>
      <c r="C39" s="149">
        <v>0.7</v>
      </c>
      <c r="D39" s="96"/>
    </row>
    <row r="40" spans="1:4" ht="15.75" x14ac:dyDescent="0.25">
      <c r="A40" s="111"/>
      <c r="B40" s="103" t="s">
        <v>58</v>
      </c>
      <c r="C40" s="31">
        <v>0</v>
      </c>
      <c r="D40" s="96"/>
    </row>
    <row r="41" spans="1:4" ht="18.75" customHeight="1" x14ac:dyDescent="0.25">
      <c r="A41" s="83" t="s">
        <v>78</v>
      </c>
      <c r="B41" s="84"/>
      <c r="C41" s="84"/>
      <c r="D41" s="85"/>
    </row>
    <row r="42" spans="1:4" ht="31.5" x14ac:dyDescent="0.25">
      <c r="A42" s="31">
        <v>3</v>
      </c>
      <c r="B42" s="114" t="s">
        <v>23</v>
      </c>
      <c r="C42" s="31" t="s">
        <v>151</v>
      </c>
      <c r="D42" s="31" t="s">
        <v>0</v>
      </c>
    </row>
    <row r="43" spans="1:4" ht="15.75" x14ac:dyDescent="0.25">
      <c r="A43" s="107"/>
      <c r="B43" s="103" t="s">
        <v>59</v>
      </c>
      <c r="C43" s="99" t="s">
        <v>183</v>
      </c>
      <c r="D43" s="96"/>
    </row>
    <row r="44" spans="1:4" ht="15.75" x14ac:dyDescent="0.25">
      <c r="A44" s="109"/>
      <c r="B44" s="103" t="s">
        <v>60</v>
      </c>
      <c r="C44" s="98" t="s">
        <v>184</v>
      </c>
      <c r="D44" s="96"/>
    </row>
    <row r="45" spans="1:4" ht="31.5" x14ac:dyDescent="0.25">
      <c r="A45" s="109"/>
      <c r="B45" s="103" t="s">
        <v>61</v>
      </c>
      <c r="C45" s="98" t="s">
        <v>185</v>
      </c>
      <c r="D45" s="96"/>
    </row>
    <row r="46" spans="1:4" ht="15.75" x14ac:dyDescent="0.25">
      <c r="A46" s="109"/>
      <c r="B46" s="103" t="s">
        <v>62</v>
      </c>
      <c r="C46" s="123" t="s">
        <v>186</v>
      </c>
      <c r="D46" s="96"/>
    </row>
    <row r="47" spans="1:4" ht="15.75" x14ac:dyDescent="0.25">
      <c r="A47" s="111"/>
      <c r="B47" s="103" t="s">
        <v>63</v>
      </c>
      <c r="C47" s="123" t="s">
        <v>187</v>
      </c>
      <c r="D47" s="96"/>
    </row>
    <row r="48" spans="1:4" ht="15.75" x14ac:dyDescent="0.25">
      <c r="A48" s="120" t="s">
        <v>74</v>
      </c>
      <c r="B48" s="121"/>
      <c r="C48" s="121"/>
      <c r="D48" s="122"/>
    </row>
    <row r="49" spans="1:4" ht="47.25" x14ac:dyDescent="0.25">
      <c r="A49" s="31">
        <v>4</v>
      </c>
      <c r="B49" s="118" t="s">
        <v>135</v>
      </c>
      <c r="C49" s="31"/>
      <c r="D49" s="31" t="s">
        <v>0</v>
      </c>
    </row>
    <row r="50" spans="1:4" ht="15.75" customHeight="1" x14ac:dyDescent="0.25">
      <c r="A50" s="107"/>
      <c r="B50" s="103" t="s">
        <v>64</v>
      </c>
      <c r="C50" s="96" t="s">
        <v>68</v>
      </c>
      <c r="D50" s="96"/>
    </row>
    <row r="51" spans="1:4" ht="15.75" customHeight="1" x14ac:dyDescent="0.25">
      <c r="A51" s="109"/>
      <c r="B51" s="103" t="s">
        <v>65</v>
      </c>
      <c r="C51" s="31" t="s">
        <v>68</v>
      </c>
      <c r="D51" s="96"/>
    </row>
    <row r="52" spans="1:4" ht="15.75" customHeight="1" x14ac:dyDescent="0.25">
      <c r="A52" s="109"/>
      <c r="B52" s="103" t="s">
        <v>85</v>
      </c>
      <c r="C52" s="31" t="s">
        <v>68</v>
      </c>
      <c r="D52" s="96"/>
    </row>
    <row r="53" spans="1:4" ht="15.75" customHeight="1" x14ac:dyDescent="0.25">
      <c r="A53" s="109"/>
      <c r="B53" s="103" t="s">
        <v>86</v>
      </c>
      <c r="C53" s="31" t="s">
        <v>68</v>
      </c>
      <c r="D53" s="96"/>
    </row>
    <row r="54" spans="1:4" ht="15.75" customHeight="1" x14ac:dyDescent="0.25">
      <c r="A54" s="109"/>
      <c r="B54" s="103" t="s">
        <v>87</v>
      </c>
      <c r="C54" s="31" t="s">
        <v>68</v>
      </c>
      <c r="D54" s="96"/>
    </row>
    <row r="55" spans="1:4" ht="15.75" customHeight="1" x14ac:dyDescent="0.25">
      <c r="A55" s="109"/>
      <c r="B55" s="103" t="s">
        <v>66</v>
      </c>
      <c r="C55" s="31" t="s">
        <v>22</v>
      </c>
      <c r="D55" s="96"/>
    </row>
    <row r="56" spans="1:4" ht="31.5" x14ac:dyDescent="0.25">
      <c r="A56" s="111"/>
      <c r="B56" s="103" t="s">
        <v>67</v>
      </c>
      <c r="C56" s="31" t="s">
        <v>68</v>
      </c>
      <c r="D56" s="96"/>
    </row>
    <row r="57" spans="1:4" ht="30" customHeight="1" x14ac:dyDescent="0.25">
      <c r="A57" s="83" t="s">
        <v>188</v>
      </c>
      <c r="B57" s="84"/>
      <c r="C57" s="84"/>
      <c r="D57" s="85"/>
    </row>
    <row r="58" spans="1:4" ht="47.25" customHeight="1" x14ac:dyDescent="0.25">
      <c r="A58" s="31">
        <v>5</v>
      </c>
      <c r="B58" s="114" t="s">
        <v>21</v>
      </c>
      <c r="C58" s="31" t="s">
        <v>266</v>
      </c>
      <c r="D58" s="31" t="s">
        <v>0</v>
      </c>
    </row>
    <row r="59" spans="1:4" ht="15.75" x14ac:dyDescent="0.25">
      <c r="A59" s="107"/>
      <c r="B59" s="124" t="s">
        <v>20</v>
      </c>
      <c r="C59" s="154">
        <f>C60+C65+C66+C67+C71+C72</f>
        <v>184</v>
      </c>
      <c r="D59" s="96"/>
    </row>
    <row r="60" spans="1:4" ht="83.25" customHeight="1" x14ac:dyDescent="0.25">
      <c r="A60" s="109"/>
      <c r="B60" s="125" t="s">
        <v>19</v>
      </c>
      <c r="C60" s="149">
        <v>0</v>
      </c>
      <c r="D60" s="96"/>
    </row>
    <row r="61" spans="1:4" ht="39" customHeight="1" x14ac:dyDescent="0.25">
      <c r="A61" s="109"/>
      <c r="B61" s="124" t="s">
        <v>116</v>
      </c>
      <c r="C61" s="149">
        <v>0</v>
      </c>
      <c r="D61" s="96"/>
    </row>
    <row r="62" spans="1:4" ht="45.75" customHeight="1" x14ac:dyDescent="0.25">
      <c r="A62" s="109"/>
      <c r="B62" s="124" t="s">
        <v>109</v>
      </c>
      <c r="C62" s="149">
        <v>0</v>
      </c>
      <c r="D62" s="96"/>
    </row>
    <row r="63" spans="1:4" ht="37.5" customHeight="1" x14ac:dyDescent="0.25">
      <c r="A63" s="109"/>
      <c r="B63" s="124" t="s">
        <v>110</v>
      </c>
      <c r="C63" s="149">
        <v>0</v>
      </c>
      <c r="D63" s="96"/>
    </row>
    <row r="64" spans="1:4" ht="32.25" customHeight="1" x14ac:dyDescent="0.25">
      <c r="A64" s="109"/>
      <c r="B64" s="124" t="s">
        <v>111</v>
      </c>
      <c r="C64" s="149">
        <v>0</v>
      </c>
      <c r="D64" s="96"/>
    </row>
    <row r="65" spans="1:4" ht="60.75" customHeight="1" x14ac:dyDescent="0.25">
      <c r="A65" s="109"/>
      <c r="B65" s="125" t="s">
        <v>18</v>
      </c>
      <c r="C65" s="149">
        <v>0</v>
      </c>
      <c r="D65" s="96"/>
    </row>
    <row r="66" spans="1:4" ht="67.5" customHeight="1" x14ac:dyDescent="0.25">
      <c r="A66" s="109"/>
      <c r="B66" s="124" t="s">
        <v>117</v>
      </c>
      <c r="C66" s="149">
        <v>23</v>
      </c>
      <c r="D66" s="124"/>
    </row>
    <row r="67" spans="1:4" ht="48.75" customHeight="1" x14ac:dyDescent="0.25">
      <c r="A67" s="109"/>
      <c r="B67" s="124" t="s">
        <v>17</v>
      </c>
      <c r="C67" s="151">
        <f>C68+C69+C70</f>
        <v>161</v>
      </c>
      <c r="D67" s="124"/>
    </row>
    <row r="68" spans="1:4" ht="31.5" x14ac:dyDescent="0.25">
      <c r="A68" s="109"/>
      <c r="B68" s="118" t="s">
        <v>119</v>
      </c>
      <c r="C68" s="151">
        <v>161</v>
      </c>
      <c r="D68" s="118"/>
    </row>
    <row r="69" spans="1:4" ht="33.75" customHeight="1" x14ac:dyDescent="0.25">
      <c r="A69" s="109"/>
      <c r="B69" s="124" t="s">
        <v>120</v>
      </c>
      <c r="C69" s="151">
        <v>0</v>
      </c>
      <c r="D69" s="124"/>
    </row>
    <row r="70" spans="1:4" ht="36" customHeight="1" x14ac:dyDescent="0.25">
      <c r="A70" s="109"/>
      <c r="B70" s="124" t="s">
        <v>121</v>
      </c>
      <c r="C70" s="151">
        <v>0</v>
      </c>
      <c r="D70" s="124"/>
    </row>
    <row r="71" spans="1:4" ht="63.75" customHeight="1" x14ac:dyDescent="0.25">
      <c r="A71" s="109"/>
      <c r="B71" s="124" t="s">
        <v>122</v>
      </c>
      <c r="C71" s="151">
        <v>0</v>
      </c>
      <c r="D71" s="124"/>
    </row>
    <row r="72" spans="1:4" ht="67.5" customHeight="1" x14ac:dyDescent="0.25">
      <c r="A72" s="111"/>
      <c r="B72" s="124" t="s">
        <v>15</v>
      </c>
      <c r="C72" s="151">
        <v>0</v>
      </c>
      <c r="D72" s="124"/>
    </row>
    <row r="73" spans="1:4" ht="96" customHeight="1" x14ac:dyDescent="0.25">
      <c r="A73" s="83" t="s">
        <v>292</v>
      </c>
      <c r="B73" s="84"/>
      <c r="C73" s="84"/>
      <c r="D73" s="85"/>
    </row>
    <row r="74" spans="1:4" ht="50.25" customHeight="1" x14ac:dyDescent="0.25">
      <c r="A74" s="31">
        <v>6</v>
      </c>
      <c r="B74" s="118" t="s">
        <v>125</v>
      </c>
      <c r="C74" s="31"/>
      <c r="D74" s="31" t="s">
        <v>0</v>
      </c>
    </row>
    <row r="75" spans="1:4" ht="45" customHeight="1" x14ac:dyDescent="0.25">
      <c r="A75" s="107"/>
      <c r="B75" s="124" t="s">
        <v>145</v>
      </c>
      <c r="C75" s="127" t="s">
        <v>68</v>
      </c>
      <c r="D75" s="124"/>
    </row>
    <row r="76" spans="1:4" ht="32.25" customHeight="1" x14ac:dyDescent="0.25">
      <c r="A76" s="109"/>
      <c r="B76" s="124" t="s">
        <v>147</v>
      </c>
      <c r="C76" s="128" t="s">
        <v>189</v>
      </c>
      <c r="D76" s="124"/>
    </row>
    <row r="77" spans="1:4" ht="32.25" customHeight="1" x14ac:dyDescent="0.25">
      <c r="A77" s="109"/>
      <c r="B77" s="124" t="s">
        <v>146</v>
      </c>
      <c r="C77" s="128" t="s">
        <v>189</v>
      </c>
      <c r="D77" s="124"/>
    </row>
    <row r="78" spans="1:4" ht="32.25" customHeight="1" x14ac:dyDescent="0.25">
      <c r="A78" s="109"/>
      <c r="B78" s="124" t="s">
        <v>148</v>
      </c>
      <c r="C78" s="30" t="s">
        <v>190</v>
      </c>
      <c r="D78" s="124"/>
    </row>
    <row r="79" spans="1:4" ht="32.25" customHeight="1" x14ac:dyDescent="0.25">
      <c r="A79" s="111"/>
      <c r="B79" s="124" t="s">
        <v>149</v>
      </c>
      <c r="C79" s="30" t="s">
        <v>191</v>
      </c>
      <c r="D79" s="124"/>
    </row>
    <row r="80" spans="1:4" ht="47.25" customHeight="1" x14ac:dyDescent="0.25">
      <c r="A80" s="120" t="s">
        <v>192</v>
      </c>
      <c r="B80" s="121"/>
      <c r="C80" s="121"/>
      <c r="D80" s="122"/>
    </row>
    <row r="81" spans="1:4" ht="32.25" customHeight="1" x14ac:dyDescent="0.25">
      <c r="A81" s="31">
        <v>7</v>
      </c>
      <c r="B81" s="118" t="s">
        <v>133</v>
      </c>
      <c r="C81" s="96">
        <f>C82+C83+C84+C85+C86</f>
        <v>0</v>
      </c>
      <c r="D81" s="31" t="s">
        <v>0</v>
      </c>
    </row>
    <row r="82" spans="1:4" ht="18.75" customHeight="1" x14ac:dyDescent="0.25">
      <c r="A82" s="129"/>
      <c r="B82" s="124" t="s">
        <v>12</v>
      </c>
      <c r="C82" s="31">
        <v>0</v>
      </c>
      <c r="D82" s="138"/>
    </row>
    <row r="83" spans="1:4" ht="18.75" customHeight="1" x14ac:dyDescent="0.25">
      <c r="A83" s="131"/>
      <c r="B83" s="124" t="s">
        <v>11</v>
      </c>
      <c r="C83" s="31">
        <v>0</v>
      </c>
      <c r="D83" s="138"/>
    </row>
    <row r="84" spans="1:4" ht="18.75" customHeight="1" x14ac:dyDescent="0.25">
      <c r="A84" s="131"/>
      <c r="B84" s="124" t="s">
        <v>10</v>
      </c>
      <c r="C84" s="31">
        <v>0</v>
      </c>
      <c r="D84" s="138"/>
    </row>
    <row r="85" spans="1:4" ht="30" customHeight="1" x14ac:dyDescent="0.25">
      <c r="A85" s="131"/>
      <c r="B85" s="124" t="s">
        <v>8</v>
      </c>
      <c r="C85" s="31">
        <v>0</v>
      </c>
      <c r="D85" s="138"/>
    </row>
    <row r="86" spans="1:4" ht="33.75" customHeight="1" x14ac:dyDescent="0.25">
      <c r="A86" s="132"/>
      <c r="B86" s="124" t="s">
        <v>143</v>
      </c>
      <c r="C86" s="31">
        <v>0</v>
      </c>
      <c r="D86" s="138"/>
    </row>
    <row r="87" spans="1:4" ht="30.75" customHeight="1" x14ac:dyDescent="0.25">
      <c r="A87" s="155" t="s">
        <v>193</v>
      </c>
      <c r="B87" s="156"/>
      <c r="C87" s="156"/>
      <c r="D87" s="157"/>
    </row>
    <row r="88" spans="1:4" ht="32.25" customHeight="1" x14ac:dyDescent="0.25">
      <c r="A88" s="31">
        <v>8</v>
      </c>
      <c r="B88" s="118" t="s">
        <v>7</v>
      </c>
      <c r="C88" s="96"/>
      <c r="D88" s="31" t="s">
        <v>0</v>
      </c>
    </row>
    <row r="89" spans="1:4" ht="32.25" customHeight="1" x14ac:dyDescent="0.25">
      <c r="A89" s="129"/>
      <c r="B89" s="124" t="s">
        <v>6</v>
      </c>
      <c r="C89" s="31" t="s">
        <v>22</v>
      </c>
      <c r="D89" s="133"/>
    </row>
    <row r="90" spans="1:4" ht="32.25" customHeight="1" x14ac:dyDescent="0.25">
      <c r="A90" s="131"/>
      <c r="B90" s="124" t="s">
        <v>5</v>
      </c>
      <c r="C90" s="31" t="s">
        <v>22</v>
      </c>
      <c r="D90" s="31" t="s">
        <v>0</v>
      </c>
    </row>
    <row r="91" spans="1:4" ht="47.25" x14ac:dyDescent="0.25">
      <c r="A91" s="131"/>
      <c r="B91" s="124" t="s">
        <v>4</v>
      </c>
      <c r="C91" s="98" t="s">
        <v>175</v>
      </c>
      <c r="D91" s="31" t="s">
        <v>3</v>
      </c>
    </row>
    <row r="92" spans="1:4" ht="48.75" customHeight="1" x14ac:dyDescent="0.25">
      <c r="A92" s="131"/>
      <c r="B92" s="124" t="s">
        <v>155</v>
      </c>
      <c r="C92" s="98" t="s">
        <v>181</v>
      </c>
      <c r="D92" s="31" t="s">
        <v>3</v>
      </c>
    </row>
    <row r="93" spans="1:4" ht="166.5" customHeight="1" x14ac:dyDescent="0.25">
      <c r="A93" s="134" t="s">
        <v>180</v>
      </c>
      <c r="B93" s="135"/>
      <c r="C93" s="135"/>
      <c r="D93" s="136"/>
    </row>
    <row r="94" spans="1:4" ht="65.25" customHeight="1" x14ac:dyDescent="0.25">
      <c r="A94" s="31">
        <v>9</v>
      </c>
      <c r="B94" s="118" t="s">
        <v>2</v>
      </c>
      <c r="C94" s="158" t="s">
        <v>163</v>
      </c>
      <c r="D94" s="138"/>
    </row>
    <row r="95" spans="1:4" ht="32.25" customHeight="1" x14ac:dyDescent="0.25">
      <c r="A95" s="120" t="s">
        <v>164</v>
      </c>
      <c r="B95" s="121"/>
      <c r="C95" s="121"/>
      <c r="D95" s="122"/>
    </row>
    <row r="96" spans="1:4" ht="34.5" customHeight="1" x14ac:dyDescent="0.25">
      <c r="A96" s="31">
        <v>10</v>
      </c>
      <c r="B96" s="114" t="s">
        <v>1</v>
      </c>
      <c r="C96" s="123">
        <v>0.156</v>
      </c>
      <c r="D96" s="31" t="s">
        <v>0</v>
      </c>
    </row>
    <row r="97" spans="1:4" ht="34.5" customHeight="1" x14ac:dyDescent="0.25">
      <c r="A97" s="83" t="s">
        <v>297</v>
      </c>
      <c r="B97" s="84"/>
      <c r="C97" s="84"/>
      <c r="D97" s="85"/>
    </row>
    <row r="98" spans="1:4" ht="39" customHeight="1" x14ac:dyDescent="0.25">
      <c r="A98" s="139">
        <v>11</v>
      </c>
      <c r="B98" s="140" t="s">
        <v>322</v>
      </c>
      <c r="C98" s="140"/>
      <c r="D98" s="140"/>
    </row>
    <row r="99" spans="1:4" ht="276" customHeight="1" x14ac:dyDescent="0.25">
      <c r="A99" s="139"/>
      <c r="B99" s="140" t="s">
        <v>321</v>
      </c>
      <c r="C99" s="140"/>
      <c r="D99" s="140"/>
    </row>
    <row r="100" spans="1:4" ht="64.5" customHeight="1" x14ac:dyDescent="0.25">
      <c r="A100" s="140" t="s">
        <v>89</v>
      </c>
      <c r="B100" s="140"/>
      <c r="C100" s="140"/>
      <c r="D100" s="140"/>
    </row>
  </sheetData>
  <mergeCells count="30">
    <mergeCell ref="A43:A47"/>
    <mergeCell ref="A1:D1"/>
    <mergeCell ref="A2:D2"/>
    <mergeCell ref="A3:D3"/>
    <mergeCell ref="A11:A14"/>
    <mergeCell ref="A16:A19"/>
    <mergeCell ref="A24:D24"/>
    <mergeCell ref="A26:A28"/>
    <mergeCell ref="A30:A34"/>
    <mergeCell ref="A36:A37"/>
    <mergeCell ref="A39:A40"/>
    <mergeCell ref="A41:D41"/>
    <mergeCell ref="A21:A23"/>
    <mergeCell ref="A95:D95"/>
    <mergeCell ref="A48:D48"/>
    <mergeCell ref="A50:A56"/>
    <mergeCell ref="A57:D57"/>
    <mergeCell ref="A59:A72"/>
    <mergeCell ref="A73:D73"/>
    <mergeCell ref="A75:A79"/>
    <mergeCell ref="A80:D80"/>
    <mergeCell ref="A82:A86"/>
    <mergeCell ref="A87:D87"/>
    <mergeCell ref="A89:A92"/>
    <mergeCell ref="A93:D93"/>
    <mergeCell ref="A98:A99"/>
    <mergeCell ref="B98:D98"/>
    <mergeCell ref="B99:D99"/>
    <mergeCell ref="A100:D100"/>
    <mergeCell ref="A97:D97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1"/>
  <sheetViews>
    <sheetView topLeftCell="A94" workbookViewId="0">
      <selection activeCell="E99" sqref="A1:XFD1048576"/>
    </sheetView>
  </sheetViews>
  <sheetFormatPr defaultRowHeight="15" x14ac:dyDescent="0.25"/>
  <cols>
    <col min="1" max="1" width="13.85546875" style="90" customWidth="1"/>
    <col min="2" max="2" width="33.140625" style="90" customWidth="1"/>
    <col min="3" max="3" width="29.85546875" style="90" customWidth="1"/>
    <col min="4" max="4" width="21.28515625" style="90" customWidth="1"/>
    <col min="5" max="16384" width="9.140625" style="90"/>
  </cols>
  <sheetData>
    <row r="1" spans="1:4" ht="18.75" x14ac:dyDescent="0.25">
      <c r="A1" s="141" t="s">
        <v>150</v>
      </c>
      <c r="B1" s="141"/>
      <c r="C1" s="141"/>
      <c r="D1" s="141"/>
    </row>
    <row r="2" spans="1:4" ht="18.75" x14ac:dyDescent="0.25">
      <c r="A2" s="159" t="s">
        <v>101</v>
      </c>
      <c r="B2" s="159"/>
      <c r="C2" s="159"/>
      <c r="D2" s="159"/>
    </row>
    <row r="3" spans="1:4" ht="15.75" x14ac:dyDescent="0.25">
      <c r="A3" s="142" t="s">
        <v>46</v>
      </c>
      <c r="B3" s="142"/>
      <c r="C3" s="142"/>
      <c r="D3" s="142"/>
    </row>
    <row r="4" spans="1:4" ht="15.75" x14ac:dyDescent="0.25">
      <c r="A4" s="143"/>
      <c r="B4" s="144"/>
      <c r="C4" s="95"/>
      <c r="D4" s="144"/>
    </row>
    <row r="5" spans="1:4" ht="31.5" x14ac:dyDescent="0.25">
      <c r="A5" s="31" t="s">
        <v>45</v>
      </c>
      <c r="B5" s="96" t="s">
        <v>44</v>
      </c>
      <c r="C5" s="96" t="s">
        <v>43</v>
      </c>
      <c r="D5" s="96" t="s">
        <v>42</v>
      </c>
    </row>
    <row r="6" spans="1:4" ht="31.5" x14ac:dyDescent="0.25">
      <c r="A6" s="31">
        <v>1</v>
      </c>
      <c r="B6" s="96" t="s">
        <v>41</v>
      </c>
      <c r="C6" s="31" t="s">
        <v>40</v>
      </c>
      <c r="D6" s="31" t="s">
        <v>39</v>
      </c>
    </row>
    <row r="7" spans="1:4" ht="31.5" x14ac:dyDescent="0.25">
      <c r="A7" s="97" t="s">
        <v>38</v>
      </c>
      <c r="B7" s="96" t="s">
        <v>37</v>
      </c>
      <c r="C7" s="98" t="s">
        <v>102</v>
      </c>
      <c r="D7" s="96"/>
    </row>
    <row r="8" spans="1:4" ht="31.5" x14ac:dyDescent="0.25">
      <c r="A8" s="97" t="s">
        <v>36</v>
      </c>
      <c r="B8" s="96" t="s">
        <v>35</v>
      </c>
      <c r="C8" s="98">
        <v>80</v>
      </c>
      <c r="D8" s="96"/>
    </row>
    <row r="9" spans="1:4" ht="15.75" x14ac:dyDescent="0.25">
      <c r="A9" s="97" t="s">
        <v>34</v>
      </c>
      <c r="B9" s="96" t="s">
        <v>33</v>
      </c>
      <c r="C9" s="98">
        <v>3.6</v>
      </c>
      <c r="D9" s="96"/>
    </row>
    <row r="10" spans="1:4" ht="47.25" x14ac:dyDescent="0.25">
      <c r="A10" s="97" t="s">
        <v>32</v>
      </c>
      <c r="B10" s="96" t="s">
        <v>127</v>
      </c>
      <c r="C10" s="99">
        <f>SUM(C11:C14)</f>
        <v>62795</v>
      </c>
      <c r="D10" s="96"/>
    </row>
    <row r="11" spans="1:4" ht="15.75" x14ac:dyDescent="0.25">
      <c r="A11" s="100"/>
      <c r="B11" s="103" t="s">
        <v>48</v>
      </c>
      <c r="C11" s="98">
        <v>25898</v>
      </c>
      <c r="D11" s="96"/>
    </row>
    <row r="12" spans="1:4" ht="15.75" x14ac:dyDescent="0.25">
      <c r="A12" s="101"/>
      <c r="B12" s="103" t="s">
        <v>49</v>
      </c>
      <c r="C12" s="98">
        <v>11404</v>
      </c>
      <c r="D12" s="96"/>
    </row>
    <row r="13" spans="1:4" ht="15.75" x14ac:dyDescent="0.25">
      <c r="A13" s="101"/>
      <c r="B13" s="103" t="s">
        <v>50</v>
      </c>
      <c r="C13" s="98">
        <v>1469</v>
      </c>
      <c r="D13" s="96"/>
    </row>
    <row r="14" spans="1:4" ht="15.75" x14ac:dyDescent="0.25">
      <c r="A14" s="102"/>
      <c r="B14" s="103" t="s">
        <v>51</v>
      </c>
      <c r="C14" s="98">
        <v>24024</v>
      </c>
      <c r="D14" s="96"/>
    </row>
    <row r="15" spans="1:4" ht="34.5" x14ac:dyDescent="0.25">
      <c r="A15" s="97" t="s">
        <v>31</v>
      </c>
      <c r="B15" s="96" t="s">
        <v>30</v>
      </c>
      <c r="C15" s="99">
        <f>SUM(C16:C19)</f>
        <v>6988.1799999999994</v>
      </c>
      <c r="D15" s="96"/>
    </row>
    <row r="16" spans="1:4" ht="15.75" x14ac:dyDescent="0.25">
      <c r="A16" s="100"/>
      <c r="B16" s="103" t="s">
        <v>48</v>
      </c>
      <c r="C16" s="98">
        <v>901.2</v>
      </c>
      <c r="D16" s="96"/>
    </row>
    <row r="17" spans="1:4" ht="15.75" x14ac:dyDescent="0.25">
      <c r="A17" s="101"/>
      <c r="B17" s="103" t="s">
        <v>49</v>
      </c>
      <c r="C17" s="98">
        <v>1116.83</v>
      </c>
      <c r="D17" s="96"/>
    </row>
    <row r="18" spans="1:4" ht="15.75" x14ac:dyDescent="0.25">
      <c r="A18" s="101"/>
      <c r="B18" s="103" t="s">
        <v>50</v>
      </c>
      <c r="C18" s="98">
        <v>302.95999999999998</v>
      </c>
      <c r="D18" s="96"/>
    </row>
    <row r="19" spans="1:4" ht="15.75" x14ac:dyDescent="0.25">
      <c r="A19" s="102"/>
      <c r="B19" s="103" t="s">
        <v>51</v>
      </c>
      <c r="C19" s="98">
        <v>4667.1899999999996</v>
      </c>
      <c r="D19" s="96"/>
    </row>
    <row r="20" spans="1:4" ht="60" customHeight="1" x14ac:dyDescent="0.25">
      <c r="A20" s="97" t="s">
        <v>323</v>
      </c>
      <c r="B20" s="96" t="s">
        <v>324</v>
      </c>
      <c r="C20" s="96">
        <v>1.7</v>
      </c>
      <c r="D20" s="96"/>
    </row>
    <row r="21" spans="1:4" ht="15.75" x14ac:dyDescent="0.25">
      <c r="A21" s="100"/>
      <c r="B21" s="103" t="s">
        <v>54</v>
      </c>
      <c r="C21" s="31">
        <v>1</v>
      </c>
      <c r="D21" s="96"/>
    </row>
    <row r="22" spans="1:4" ht="15.75" x14ac:dyDescent="0.25">
      <c r="A22" s="101"/>
      <c r="B22" s="103" t="s">
        <v>55</v>
      </c>
      <c r="C22" s="31">
        <v>1.6</v>
      </c>
      <c r="D22" s="96"/>
    </row>
    <row r="23" spans="1:4" ht="15.75" x14ac:dyDescent="0.25">
      <c r="A23" s="101"/>
      <c r="B23" s="103" t="s">
        <v>56</v>
      </c>
      <c r="C23" s="31">
        <v>1.8</v>
      </c>
      <c r="D23" s="96"/>
    </row>
    <row r="24" spans="1:4" ht="15.75" x14ac:dyDescent="0.25">
      <c r="A24" s="102"/>
      <c r="B24" s="103" t="s">
        <v>57</v>
      </c>
      <c r="C24" s="31">
        <v>3.7</v>
      </c>
      <c r="D24" s="96"/>
    </row>
    <row r="25" spans="1:4" ht="15.75" x14ac:dyDescent="0.25">
      <c r="A25" s="86" t="s">
        <v>76</v>
      </c>
      <c r="B25" s="87"/>
      <c r="C25" s="87"/>
      <c r="D25" s="88"/>
    </row>
    <row r="26" spans="1:4" ht="31.5" x14ac:dyDescent="0.25">
      <c r="A26" s="31">
        <v>2</v>
      </c>
      <c r="B26" s="96" t="s">
        <v>29</v>
      </c>
      <c r="C26" s="31" t="s">
        <v>215</v>
      </c>
      <c r="D26" s="31" t="s">
        <v>0</v>
      </c>
    </row>
    <row r="27" spans="1:4" ht="15.75" x14ac:dyDescent="0.25">
      <c r="A27" s="107"/>
      <c r="B27" s="103" t="s">
        <v>52</v>
      </c>
      <c r="C27" s="108">
        <v>81.8</v>
      </c>
      <c r="D27" s="96"/>
    </row>
    <row r="28" spans="1:4" ht="15.75" x14ac:dyDescent="0.25">
      <c r="A28" s="109"/>
      <c r="B28" s="103" t="s">
        <v>138</v>
      </c>
      <c r="C28" s="108">
        <v>45.01</v>
      </c>
      <c r="D28" s="110"/>
    </row>
    <row r="29" spans="1:4" ht="31.5" x14ac:dyDescent="0.25">
      <c r="A29" s="111"/>
      <c r="B29" s="103" t="s">
        <v>53</v>
      </c>
      <c r="C29" s="112">
        <f>C28/C27</f>
        <v>0.55024449877750614</v>
      </c>
      <c r="D29" s="113"/>
    </row>
    <row r="30" spans="1:4" ht="34.5" x14ac:dyDescent="0.25">
      <c r="A30" s="97" t="s">
        <v>28</v>
      </c>
      <c r="B30" s="114" t="s">
        <v>75</v>
      </c>
      <c r="C30" s="153">
        <f>SUM(C31:C35)</f>
        <v>45.010000000000005</v>
      </c>
      <c r="D30" s="96"/>
    </row>
    <row r="31" spans="1:4" ht="15.75" x14ac:dyDescent="0.25">
      <c r="A31" s="107"/>
      <c r="B31" s="103" t="s">
        <v>54</v>
      </c>
      <c r="C31" s="108">
        <v>1.6160000000000001</v>
      </c>
      <c r="D31" s="96"/>
    </row>
    <row r="32" spans="1:4" ht="15.75" x14ac:dyDescent="0.25">
      <c r="A32" s="109"/>
      <c r="B32" s="103" t="s">
        <v>55</v>
      </c>
      <c r="C32" s="108">
        <v>35.572000000000003</v>
      </c>
      <c r="D32" s="96"/>
    </row>
    <row r="33" spans="1:4" ht="15.75" x14ac:dyDescent="0.25">
      <c r="A33" s="109"/>
      <c r="B33" s="103" t="s">
        <v>56</v>
      </c>
      <c r="C33" s="108">
        <v>7.4450000000000003</v>
      </c>
      <c r="D33" s="96"/>
    </row>
    <row r="34" spans="1:4" ht="15.75" x14ac:dyDescent="0.25">
      <c r="A34" s="109"/>
      <c r="B34" s="103" t="s">
        <v>57</v>
      </c>
      <c r="C34" s="108">
        <v>0.377</v>
      </c>
      <c r="D34" s="96"/>
    </row>
    <row r="35" spans="1:4" ht="15.75" x14ac:dyDescent="0.25">
      <c r="A35" s="111"/>
      <c r="B35" s="103" t="s">
        <v>156</v>
      </c>
      <c r="C35" s="108">
        <v>0</v>
      </c>
      <c r="D35" s="96"/>
    </row>
    <row r="36" spans="1:4" ht="50.25" x14ac:dyDescent="0.25">
      <c r="A36" s="97" t="s">
        <v>27</v>
      </c>
      <c r="B36" s="114" t="s">
        <v>26</v>
      </c>
      <c r="C36" s="98"/>
      <c r="D36" s="96"/>
    </row>
    <row r="37" spans="1:4" ht="15.75" x14ac:dyDescent="0.25">
      <c r="A37" s="107"/>
      <c r="B37" s="103" t="s">
        <v>52</v>
      </c>
      <c r="C37" s="108">
        <v>77.3</v>
      </c>
      <c r="D37" s="96"/>
    </row>
    <row r="38" spans="1:4" ht="15.75" x14ac:dyDescent="0.25">
      <c r="A38" s="111"/>
      <c r="B38" s="103" t="s">
        <v>58</v>
      </c>
      <c r="C38" s="108">
        <v>41.284999999999997</v>
      </c>
      <c r="D38" s="96"/>
    </row>
    <row r="39" spans="1:4" ht="31.5" x14ac:dyDescent="0.25">
      <c r="A39" s="97" t="s">
        <v>25</v>
      </c>
      <c r="B39" s="118" t="s">
        <v>24</v>
      </c>
      <c r="C39" s="110"/>
      <c r="D39" s="96"/>
    </row>
    <row r="40" spans="1:4" ht="15.75" x14ac:dyDescent="0.25">
      <c r="A40" s="107"/>
      <c r="B40" s="103" t="s">
        <v>52</v>
      </c>
      <c r="C40" s="108">
        <v>4.5</v>
      </c>
      <c r="D40" s="96"/>
    </row>
    <row r="41" spans="1:4" ht="15.75" x14ac:dyDescent="0.25">
      <c r="A41" s="111"/>
      <c r="B41" s="103" t="s">
        <v>58</v>
      </c>
      <c r="C41" s="98">
        <v>0</v>
      </c>
      <c r="D41" s="96"/>
    </row>
    <row r="42" spans="1:4" ht="18" customHeight="1" x14ac:dyDescent="0.25">
      <c r="A42" s="83" t="s">
        <v>78</v>
      </c>
      <c r="B42" s="84"/>
      <c r="C42" s="84"/>
      <c r="D42" s="85"/>
    </row>
    <row r="43" spans="1:4" ht="31.5" x14ac:dyDescent="0.25">
      <c r="A43" s="31">
        <v>3</v>
      </c>
      <c r="B43" s="114" t="s">
        <v>23</v>
      </c>
      <c r="C43" s="98" t="s">
        <v>151</v>
      </c>
      <c r="D43" s="31" t="s">
        <v>0</v>
      </c>
    </row>
    <row r="44" spans="1:4" ht="15.75" x14ac:dyDescent="0.25">
      <c r="A44" s="107"/>
      <c r="B44" s="103" t="s">
        <v>59</v>
      </c>
      <c r="C44" s="99" t="s">
        <v>199</v>
      </c>
      <c r="D44" s="96"/>
    </row>
    <row r="45" spans="1:4" ht="15.75" x14ac:dyDescent="0.25">
      <c r="A45" s="109"/>
      <c r="B45" s="103" t="s">
        <v>60</v>
      </c>
      <c r="C45" s="98" t="s">
        <v>200</v>
      </c>
      <c r="D45" s="96"/>
    </row>
    <row r="46" spans="1:4" ht="15.75" x14ac:dyDescent="0.25">
      <c r="A46" s="109"/>
      <c r="B46" s="103" t="s">
        <v>153</v>
      </c>
      <c r="C46" s="98" t="s">
        <v>157</v>
      </c>
      <c r="D46" s="96"/>
    </row>
    <row r="47" spans="1:4" ht="15.75" x14ac:dyDescent="0.25">
      <c r="A47" s="109"/>
      <c r="B47" s="103" t="s">
        <v>62</v>
      </c>
      <c r="C47" s="123" t="s">
        <v>201</v>
      </c>
      <c r="D47" s="96"/>
    </row>
    <row r="48" spans="1:4" ht="15.75" x14ac:dyDescent="0.25">
      <c r="A48" s="111"/>
      <c r="B48" s="103" t="s">
        <v>63</v>
      </c>
      <c r="C48" s="123" t="s">
        <v>202</v>
      </c>
      <c r="D48" s="96"/>
    </row>
    <row r="49" spans="1:4" ht="98.25" customHeight="1" x14ac:dyDescent="0.25">
      <c r="A49" s="83" t="s">
        <v>203</v>
      </c>
      <c r="B49" s="84"/>
      <c r="C49" s="84"/>
      <c r="D49" s="85"/>
    </row>
    <row r="50" spans="1:4" ht="47.25" x14ac:dyDescent="0.25">
      <c r="A50" s="31">
        <v>4</v>
      </c>
      <c r="B50" s="118" t="s">
        <v>136</v>
      </c>
      <c r="C50" s="31"/>
      <c r="D50" s="31" t="s">
        <v>0</v>
      </c>
    </row>
    <row r="51" spans="1:4" ht="15.75" x14ac:dyDescent="0.25">
      <c r="A51" s="107"/>
      <c r="B51" s="103" t="s">
        <v>64</v>
      </c>
      <c r="C51" s="99" t="s">
        <v>232</v>
      </c>
      <c r="D51" s="96"/>
    </row>
    <row r="52" spans="1:4" ht="15.75" x14ac:dyDescent="0.25">
      <c r="A52" s="109"/>
      <c r="B52" s="103" t="s">
        <v>65</v>
      </c>
      <c r="C52" s="98">
        <v>0</v>
      </c>
      <c r="D52" s="96"/>
    </row>
    <row r="53" spans="1:4" ht="15.75" x14ac:dyDescent="0.25">
      <c r="A53" s="109"/>
      <c r="B53" s="103" t="s">
        <v>85</v>
      </c>
      <c r="C53" s="98">
        <v>0</v>
      </c>
      <c r="D53" s="96"/>
    </row>
    <row r="54" spans="1:4" ht="15.75" x14ac:dyDescent="0.25">
      <c r="A54" s="109"/>
      <c r="B54" s="103" t="s">
        <v>158</v>
      </c>
      <c r="C54" s="98" t="s">
        <v>233</v>
      </c>
      <c r="D54" s="96"/>
    </row>
    <row r="55" spans="1:4" ht="15.75" x14ac:dyDescent="0.25">
      <c r="A55" s="109"/>
      <c r="B55" s="103" t="s">
        <v>159</v>
      </c>
      <c r="C55" s="98" t="s">
        <v>234</v>
      </c>
      <c r="D55" s="96"/>
    </row>
    <row r="56" spans="1:4" ht="15.75" x14ac:dyDescent="0.25">
      <c r="A56" s="109"/>
      <c r="B56" s="103" t="s">
        <v>66</v>
      </c>
      <c r="C56" s="98">
        <v>0</v>
      </c>
      <c r="D56" s="96"/>
    </row>
    <row r="57" spans="1:4" ht="31.5" x14ac:dyDescent="0.25">
      <c r="A57" s="111"/>
      <c r="B57" s="103" t="s">
        <v>67</v>
      </c>
      <c r="C57" s="98" t="s">
        <v>235</v>
      </c>
      <c r="D57" s="96"/>
    </row>
    <row r="58" spans="1:4" ht="15.75" x14ac:dyDescent="0.25">
      <c r="A58" s="83" t="s">
        <v>160</v>
      </c>
      <c r="B58" s="84"/>
      <c r="C58" s="84"/>
      <c r="D58" s="85"/>
    </row>
    <row r="59" spans="1:4" ht="63" customHeight="1" x14ac:dyDescent="0.25">
      <c r="A59" s="31">
        <v>5</v>
      </c>
      <c r="B59" s="114" t="s">
        <v>21</v>
      </c>
      <c r="C59" s="31" t="s">
        <v>266</v>
      </c>
      <c r="D59" s="31" t="s">
        <v>0</v>
      </c>
    </row>
    <row r="60" spans="1:4" ht="15.75" x14ac:dyDescent="0.25">
      <c r="A60" s="107"/>
      <c r="B60" s="124" t="s">
        <v>20</v>
      </c>
      <c r="C60" s="119">
        <f>C61+C66+C67+C72+C68+C73</f>
        <v>8108.3</v>
      </c>
      <c r="D60" s="96"/>
    </row>
    <row r="61" spans="1:4" ht="92.25" customHeight="1" x14ac:dyDescent="0.25">
      <c r="A61" s="109"/>
      <c r="B61" s="125" t="s">
        <v>19</v>
      </c>
      <c r="C61" s="98">
        <f>C62+C63+C64+C65</f>
        <v>729</v>
      </c>
      <c r="D61" s="96"/>
    </row>
    <row r="62" spans="1:4" ht="31.5" x14ac:dyDescent="0.25">
      <c r="A62" s="109"/>
      <c r="B62" s="124" t="s">
        <v>123</v>
      </c>
      <c r="C62" s="98">
        <v>173</v>
      </c>
      <c r="D62" s="96"/>
    </row>
    <row r="63" spans="1:4" ht="47.25" x14ac:dyDescent="0.25">
      <c r="A63" s="109"/>
      <c r="B63" s="124" t="s">
        <v>109</v>
      </c>
      <c r="C63" s="98">
        <v>371</v>
      </c>
      <c r="D63" s="96"/>
    </row>
    <row r="64" spans="1:4" ht="31.5" x14ac:dyDescent="0.25">
      <c r="A64" s="109"/>
      <c r="B64" s="124" t="s">
        <v>110</v>
      </c>
      <c r="C64" s="98"/>
      <c r="D64" s="96"/>
    </row>
    <row r="65" spans="1:4" ht="31.5" x14ac:dyDescent="0.25">
      <c r="A65" s="109"/>
      <c r="B65" s="124" t="s">
        <v>111</v>
      </c>
      <c r="C65" s="98">
        <v>185</v>
      </c>
      <c r="D65" s="96"/>
    </row>
    <row r="66" spans="1:4" ht="65.25" customHeight="1" x14ac:dyDescent="0.25">
      <c r="A66" s="109"/>
      <c r="B66" s="125" t="s">
        <v>18</v>
      </c>
      <c r="C66" s="98">
        <v>923.3</v>
      </c>
      <c r="D66" s="96"/>
    </row>
    <row r="67" spans="1:4" ht="88.5" customHeight="1" x14ac:dyDescent="0.25">
      <c r="A67" s="109"/>
      <c r="B67" s="124" t="s">
        <v>73</v>
      </c>
      <c r="C67" s="98">
        <v>47</v>
      </c>
      <c r="D67" s="124"/>
    </row>
    <row r="68" spans="1:4" ht="66.75" customHeight="1" x14ac:dyDescent="0.25">
      <c r="A68" s="109"/>
      <c r="B68" s="124" t="s">
        <v>17</v>
      </c>
      <c r="C68" s="119">
        <f>C69+C70+C71</f>
        <v>4829</v>
      </c>
      <c r="D68" s="124"/>
    </row>
    <row r="69" spans="1:4" ht="31.5" x14ac:dyDescent="0.25">
      <c r="A69" s="109"/>
      <c r="B69" s="124" t="s">
        <v>113</v>
      </c>
      <c r="C69" s="119">
        <v>4829</v>
      </c>
      <c r="D69" s="118"/>
    </row>
    <row r="70" spans="1:4" ht="47.25" x14ac:dyDescent="0.25">
      <c r="A70" s="109"/>
      <c r="B70" s="124" t="s">
        <v>120</v>
      </c>
      <c r="C70" s="126"/>
      <c r="D70" s="124"/>
    </row>
    <row r="71" spans="1:4" ht="47.25" x14ac:dyDescent="0.25">
      <c r="A71" s="109"/>
      <c r="B71" s="124" t="s">
        <v>115</v>
      </c>
      <c r="C71" s="30"/>
      <c r="D71" s="118"/>
    </row>
    <row r="72" spans="1:4" ht="91.5" customHeight="1" x14ac:dyDescent="0.25">
      <c r="A72" s="109"/>
      <c r="B72" s="124" t="s">
        <v>16</v>
      </c>
      <c r="C72" s="98">
        <f>362+1218</f>
        <v>1580</v>
      </c>
      <c r="D72" s="124"/>
    </row>
    <row r="73" spans="1:4" ht="80.25" customHeight="1" x14ac:dyDescent="0.25">
      <c r="A73" s="111"/>
      <c r="B73" s="124" t="s">
        <v>15</v>
      </c>
      <c r="C73" s="98">
        <v>0</v>
      </c>
      <c r="D73" s="124"/>
    </row>
    <row r="74" spans="1:4" ht="84" customHeight="1" x14ac:dyDescent="0.25">
      <c r="A74" s="83" t="s">
        <v>80</v>
      </c>
      <c r="B74" s="84"/>
      <c r="C74" s="84"/>
      <c r="D74" s="85"/>
    </row>
    <row r="75" spans="1:4" ht="45.75" customHeight="1" x14ac:dyDescent="0.25">
      <c r="A75" s="31">
        <v>6</v>
      </c>
      <c r="B75" s="118" t="s">
        <v>93</v>
      </c>
      <c r="C75" s="31"/>
      <c r="D75" s="31" t="s">
        <v>0</v>
      </c>
    </row>
    <row r="76" spans="1:4" ht="61.5" customHeight="1" x14ac:dyDescent="0.25">
      <c r="A76" s="107"/>
      <c r="B76" s="124" t="s">
        <v>245</v>
      </c>
      <c r="C76" s="127">
        <v>24.757999999999999</v>
      </c>
      <c r="D76" s="124"/>
    </row>
    <row r="77" spans="1:4" ht="52.5" customHeight="1" x14ac:dyDescent="0.25">
      <c r="A77" s="109"/>
      <c r="B77" s="124" t="s">
        <v>246</v>
      </c>
      <c r="C77" s="128" t="s">
        <v>161</v>
      </c>
      <c r="D77" s="124"/>
    </row>
    <row r="78" spans="1:4" ht="52.5" customHeight="1" x14ac:dyDescent="0.25">
      <c r="A78" s="109"/>
      <c r="B78" s="124" t="s">
        <v>247</v>
      </c>
      <c r="C78" s="128" t="s">
        <v>162</v>
      </c>
      <c r="D78" s="124"/>
    </row>
    <row r="79" spans="1:4" ht="40.5" customHeight="1" x14ac:dyDescent="0.25">
      <c r="A79" s="109"/>
      <c r="B79" s="124" t="s">
        <v>248</v>
      </c>
      <c r="C79" s="127" t="s">
        <v>236</v>
      </c>
      <c r="D79" s="124"/>
    </row>
    <row r="80" spans="1:4" ht="48.75" customHeight="1" x14ac:dyDescent="0.25">
      <c r="A80" s="111"/>
      <c r="B80" s="124" t="s">
        <v>249</v>
      </c>
      <c r="C80" s="127" t="s">
        <v>237</v>
      </c>
      <c r="D80" s="124"/>
    </row>
    <row r="81" spans="1:4" ht="33" customHeight="1" x14ac:dyDescent="0.25">
      <c r="A81" s="120" t="s">
        <v>126</v>
      </c>
      <c r="B81" s="121"/>
      <c r="C81" s="121"/>
      <c r="D81" s="122"/>
    </row>
    <row r="82" spans="1:4" ht="31.5" x14ac:dyDescent="0.25">
      <c r="A82" s="31">
        <v>7</v>
      </c>
      <c r="B82" s="118" t="s">
        <v>238</v>
      </c>
      <c r="C82" s="98">
        <f>C85+C86</f>
        <v>133.4</v>
      </c>
      <c r="D82" s="31" t="s">
        <v>0</v>
      </c>
    </row>
    <row r="83" spans="1:4" ht="15.75" x14ac:dyDescent="0.25">
      <c r="A83" s="129"/>
      <c r="B83" s="124" t="s">
        <v>240</v>
      </c>
      <c r="C83" s="98"/>
      <c r="D83" s="138"/>
    </row>
    <row r="84" spans="1:4" ht="15.75" x14ac:dyDescent="0.25">
      <c r="A84" s="131"/>
      <c r="B84" s="124" t="s">
        <v>241</v>
      </c>
      <c r="C84" s="98"/>
      <c r="D84" s="138"/>
    </row>
    <row r="85" spans="1:4" ht="24" customHeight="1" x14ac:dyDescent="0.25">
      <c r="A85" s="131"/>
      <c r="B85" s="124" t="s">
        <v>239</v>
      </c>
      <c r="C85" s="98">
        <v>133.4</v>
      </c>
      <c r="D85" s="138"/>
    </row>
    <row r="86" spans="1:4" ht="31.5" x14ac:dyDescent="0.25">
      <c r="A86" s="131"/>
      <c r="B86" s="124" t="s">
        <v>242</v>
      </c>
      <c r="C86" s="98"/>
      <c r="D86" s="138"/>
    </row>
    <row r="87" spans="1:4" ht="36" customHeight="1" x14ac:dyDescent="0.25">
      <c r="A87" s="132"/>
      <c r="B87" s="124" t="s">
        <v>243</v>
      </c>
      <c r="C87" s="98" t="s">
        <v>22</v>
      </c>
      <c r="D87" s="138"/>
    </row>
    <row r="88" spans="1:4" ht="35.25" customHeight="1" x14ac:dyDescent="0.25">
      <c r="A88" s="155" t="s">
        <v>244</v>
      </c>
      <c r="B88" s="156"/>
      <c r="C88" s="156"/>
      <c r="D88" s="157"/>
    </row>
    <row r="89" spans="1:4" ht="32.25" customHeight="1" x14ac:dyDescent="0.25">
      <c r="A89" s="31">
        <v>8</v>
      </c>
      <c r="B89" s="118" t="s">
        <v>7</v>
      </c>
      <c r="C89" s="96"/>
      <c r="D89" s="31" t="s">
        <v>0</v>
      </c>
    </row>
    <row r="90" spans="1:4" ht="32.25" customHeight="1" x14ac:dyDescent="0.25">
      <c r="A90" s="129"/>
      <c r="B90" s="124" t="s">
        <v>6</v>
      </c>
      <c r="C90" s="31" t="s">
        <v>22</v>
      </c>
      <c r="D90" s="133"/>
    </row>
    <row r="91" spans="1:4" ht="32.25" customHeight="1" x14ac:dyDescent="0.25">
      <c r="A91" s="131"/>
      <c r="B91" s="124" t="s">
        <v>5</v>
      </c>
      <c r="C91" s="31" t="s">
        <v>22</v>
      </c>
      <c r="D91" s="31" t="s">
        <v>0</v>
      </c>
    </row>
    <row r="92" spans="1:4" ht="47.25" x14ac:dyDescent="0.25">
      <c r="A92" s="131"/>
      <c r="B92" s="124" t="s">
        <v>4</v>
      </c>
      <c r="C92" s="98" t="s">
        <v>175</v>
      </c>
      <c r="D92" s="31" t="s">
        <v>3</v>
      </c>
    </row>
    <row r="93" spans="1:4" ht="62.25" customHeight="1" x14ac:dyDescent="0.25">
      <c r="A93" s="131"/>
      <c r="B93" s="124" t="s">
        <v>155</v>
      </c>
      <c r="C93" s="98" t="s">
        <v>181</v>
      </c>
      <c r="D93" s="31" t="s">
        <v>3</v>
      </c>
    </row>
    <row r="94" spans="1:4" ht="166.5" customHeight="1" x14ac:dyDescent="0.25">
      <c r="A94" s="134" t="s">
        <v>180</v>
      </c>
      <c r="B94" s="135"/>
      <c r="C94" s="135"/>
      <c r="D94" s="136"/>
    </row>
    <row r="95" spans="1:4" ht="78" customHeight="1" x14ac:dyDescent="0.25">
      <c r="A95" s="31">
        <v>9</v>
      </c>
      <c r="B95" s="118" t="s">
        <v>2</v>
      </c>
      <c r="C95" s="137" t="s">
        <v>163</v>
      </c>
      <c r="D95" s="138"/>
    </row>
    <row r="96" spans="1:4" ht="32.25" customHeight="1" x14ac:dyDescent="0.25">
      <c r="A96" s="120" t="s">
        <v>164</v>
      </c>
      <c r="B96" s="121"/>
      <c r="C96" s="121"/>
      <c r="D96" s="122"/>
    </row>
    <row r="97" spans="1:4" ht="34.5" customHeight="1" x14ac:dyDescent="0.25">
      <c r="A97" s="31">
        <v>10</v>
      </c>
      <c r="B97" s="114" t="s">
        <v>1</v>
      </c>
      <c r="C97" s="123">
        <v>0.156</v>
      </c>
      <c r="D97" s="31" t="s">
        <v>0</v>
      </c>
    </row>
    <row r="98" spans="1:4" ht="34.5" customHeight="1" x14ac:dyDescent="0.25">
      <c r="A98" s="83" t="s">
        <v>297</v>
      </c>
      <c r="B98" s="84"/>
      <c r="C98" s="84"/>
      <c r="D98" s="85"/>
    </row>
    <row r="99" spans="1:4" ht="39" customHeight="1" x14ac:dyDescent="0.25">
      <c r="A99" s="139">
        <v>11</v>
      </c>
      <c r="B99" s="140" t="s">
        <v>322</v>
      </c>
      <c r="C99" s="140"/>
      <c r="D99" s="140"/>
    </row>
    <row r="100" spans="1:4" ht="276" customHeight="1" x14ac:dyDescent="0.25">
      <c r="A100" s="139"/>
      <c r="B100" s="140" t="s">
        <v>321</v>
      </c>
      <c r="C100" s="140"/>
      <c r="D100" s="140"/>
    </row>
    <row r="101" spans="1:4" ht="64.5" customHeight="1" x14ac:dyDescent="0.25">
      <c r="A101" s="140" t="s">
        <v>89</v>
      </c>
      <c r="B101" s="140"/>
      <c r="C101" s="140"/>
      <c r="D101" s="140"/>
    </row>
  </sheetData>
  <mergeCells count="30">
    <mergeCell ref="A81:D81"/>
    <mergeCell ref="A83:A87"/>
    <mergeCell ref="A88:D88"/>
    <mergeCell ref="A25:D25"/>
    <mergeCell ref="A1:D1"/>
    <mergeCell ref="A2:D2"/>
    <mergeCell ref="A3:D3"/>
    <mergeCell ref="A11:A14"/>
    <mergeCell ref="A16:A19"/>
    <mergeCell ref="A49:D49"/>
    <mergeCell ref="A51:A57"/>
    <mergeCell ref="A58:D58"/>
    <mergeCell ref="A60:A73"/>
    <mergeCell ref="A74:D74"/>
    <mergeCell ref="A101:D101"/>
    <mergeCell ref="A98:D98"/>
    <mergeCell ref="A21:A24"/>
    <mergeCell ref="A90:A93"/>
    <mergeCell ref="A94:D94"/>
    <mergeCell ref="A99:A100"/>
    <mergeCell ref="B99:D99"/>
    <mergeCell ref="B100:D100"/>
    <mergeCell ref="A96:D96"/>
    <mergeCell ref="A76:A80"/>
    <mergeCell ref="A27:A29"/>
    <mergeCell ref="A31:A35"/>
    <mergeCell ref="A37:A38"/>
    <mergeCell ref="A40:A41"/>
    <mergeCell ref="A42:D42"/>
    <mergeCell ref="A44:A4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0"/>
  <sheetViews>
    <sheetView topLeftCell="A13" workbookViewId="0">
      <selection activeCell="E27" sqref="A1:XFD1048576"/>
    </sheetView>
  </sheetViews>
  <sheetFormatPr defaultRowHeight="15" x14ac:dyDescent="0.25"/>
  <cols>
    <col min="1" max="1" width="9.140625" style="90"/>
    <col min="2" max="2" width="32" style="90" customWidth="1"/>
    <col min="3" max="3" width="32.42578125" style="90" customWidth="1"/>
    <col min="4" max="4" width="36.42578125" style="90" customWidth="1"/>
    <col min="5" max="16384" width="9.140625" style="90"/>
  </cols>
  <sheetData>
    <row r="1" spans="1:4" ht="18.75" x14ac:dyDescent="0.25">
      <c r="A1" s="89" t="s">
        <v>150</v>
      </c>
      <c r="B1" s="89"/>
      <c r="C1" s="89"/>
      <c r="D1" s="89"/>
    </row>
    <row r="2" spans="1:4" ht="18.75" x14ac:dyDescent="0.25">
      <c r="A2" s="91" t="s">
        <v>91</v>
      </c>
      <c r="B2" s="91"/>
      <c r="C2" s="91"/>
      <c r="D2" s="91"/>
    </row>
    <row r="3" spans="1:4" ht="15.75" x14ac:dyDescent="0.25">
      <c r="A3" s="92" t="s">
        <v>46</v>
      </c>
      <c r="B3" s="92"/>
      <c r="C3" s="92"/>
      <c r="D3" s="92"/>
    </row>
    <row r="4" spans="1:4" ht="15.75" x14ac:dyDescent="0.25">
      <c r="A4" s="93"/>
      <c r="B4" s="94"/>
      <c r="C4" s="95"/>
      <c r="D4" s="94"/>
    </row>
    <row r="5" spans="1:4" ht="31.5" x14ac:dyDescent="0.25">
      <c r="A5" s="31" t="s">
        <v>45</v>
      </c>
      <c r="B5" s="96" t="s">
        <v>44</v>
      </c>
      <c r="C5" s="96" t="s">
        <v>43</v>
      </c>
      <c r="D5" s="96" t="s">
        <v>42</v>
      </c>
    </row>
    <row r="6" spans="1:4" ht="31.5" x14ac:dyDescent="0.25">
      <c r="A6" s="31">
        <v>1</v>
      </c>
      <c r="B6" s="96" t="s">
        <v>41</v>
      </c>
      <c r="C6" s="31" t="s">
        <v>40</v>
      </c>
      <c r="D6" s="31" t="s">
        <v>39</v>
      </c>
    </row>
    <row r="7" spans="1:4" ht="15.75" x14ac:dyDescent="0.25">
      <c r="A7" s="97" t="s">
        <v>38</v>
      </c>
      <c r="B7" s="96" t="s">
        <v>37</v>
      </c>
      <c r="C7" s="98" t="s">
        <v>92</v>
      </c>
      <c r="D7" s="96"/>
    </row>
    <row r="8" spans="1:4" ht="31.5" x14ac:dyDescent="0.25">
      <c r="A8" s="97" t="s">
        <v>36</v>
      </c>
      <c r="B8" s="96" t="s">
        <v>35</v>
      </c>
      <c r="C8" s="98">
        <v>108</v>
      </c>
      <c r="D8" s="96"/>
    </row>
    <row r="9" spans="1:4" ht="31.5" x14ac:dyDescent="0.25">
      <c r="A9" s="97" t="s">
        <v>34</v>
      </c>
      <c r="B9" s="96" t="s">
        <v>33</v>
      </c>
      <c r="C9" s="98">
        <v>4.3</v>
      </c>
      <c r="D9" s="96"/>
    </row>
    <row r="10" spans="1:4" ht="47.25" x14ac:dyDescent="0.25">
      <c r="A10" s="97" t="s">
        <v>32</v>
      </c>
      <c r="B10" s="96" t="s">
        <v>127</v>
      </c>
      <c r="C10" s="99">
        <f>SUM(C11:C14)</f>
        <v>12123</v>
      </c>
      <c r="D10" s="96"/>
    </row>
    <row r="11" spans="1:4" ht="15.75" x14ac:dyDescent="0.25">
      <c r="A11" s="100"/>
      <c r="B11" s="33" t="s">
        <v>48</v>
      </c>
      <c r="C11" s="98">
        <v>1271</v>
      </c>
      <c r="D11" s="96"/>
    </row>
    <row r="12" spans="1:4" ht="15.75" x14ac:dyDescent="0.25">
      <c r="A12" s="101"/>
      <c r="B12" s="33" t="s">
        <v>49</v>
      </c>
      <c r="C12" s="98">
        <v>3643</v>
      </c>
      <c r="D12" s="96"/>
    </row>
    <row r="13" spans="1:4" ht="15.75" x14ac:dyDescent="0.25">
      <c r="A13" s="101"/>
      <c r="B13" s="33" t="s">
        <v>50</v>
      </c>
      <c r="C13" s="98">
        <v>401</v>
      </c>
      <c r="D13" s="96"/>
    </row>
    <row r="14" spans="1:4" ht="15.75" x14ac:dyDescent="0.25">
      <c r="A14" s="102"/>
      <c r="B14" s="33" t="s">
        <v>51</v>
      </c>
      <c r="C14" s="98">
        <v>6808</v>
      </c>
      <c r="D14" s="96"/>
    </row>
    <row r="15" spans="1:4" ht="34.5" x14ac:dyDescent="0.25">
      <c r="A15" s="97" t="s">
        <v>31</v>
      </c>
      <c r="B15" s="96" t="s">
        <v>30</v>
      </c>
      <c r="C15" s="99">
        <f>SUM(C16:C19)</f>
        <v>1483.43</v>
      </c>
      <c r="D15" s="96"/>
    </row>
    <row r="16" spans="1:4" ht="15.75" x14ac:dyDescent="0.25">
      <c r="A16" s="100"/>
      <c r="B16" s="33" t="s">
        <v>48</v>
      </c>
      <c r="C16" s="98">
        <v>13.97</v>
      </c>
      <c r="D16" s="96"/>
    </row>
    <row r="17" spans="1:4" ht="15.75" x14ac:dyDescent="0.25">
      <c r="A17" s="101"/>
      <c r="B17" s="33" t="s">
        <v>49</v>
      </c>
      <c r="C17" s="98">
        <v>300.82</v>
      </c>
      <c r="D17" s="96"/>
    </row>
    <row r="18" spans="1:4" ht="15.75" x14ac:dyDescent="0.25">
      <c r="A18" s="101"/>
      <c r="B18" s="33" t="s">
        <v>50</v>
      </c>
      <c r="C18" s="98">
        <v>57.74</v>
      </c>
      <c r="D18" s="96"/>
    </row>
    <row r="19" spans="1:4" ht="15.75" x14ac:dyDescent="0.25">
      <c r="A19" s="102"/>
      <c r="B19" s="33" t="s">
        <v>51</v>
      </c>
      <c r="C19" s="98">
        <v>1110.9000000000001</v>
      </c>
      <c r="D19" s="96"/>
    </row>
    <row r="20" spans="1:4" ht="60" customHeight="1" x14ac:dyDescent="0.25">
      <c r="A20" s="97" t="s">
        <v>323</v>
      </c>
      <c r="B20" s="96" t="s">
        <v>324</v>
      </c>
      <c r="C20" s="96">
        <v>1.2</v>
      </c>
      <c r="D20" s="96"/>
    </row>
    <row r="21" spans="1:4" ht="15.75" x14ac:dyDescent="0.25">
      <c r="A21" s="100"/>
      <c r="B21" s="103" t="s">
        <v>54</v>
      </c>
      <c r="C21" s="31">
        <v>1.2</v>
      </c>
      <c r="D21" s="96"/>
    </row>
    <row r="22" spans="1:4" ht="15.75" x14ac:dyDescent="0.25">
      <c r="A22" s="101"/>
      <c r="B22" s="103" t="s">
        <v>55</v>
      </c>
      <c r="C22" s="31">
        <v>1.2</v>
      </c>
      <c r="D22" s="96"/>
    </row>
    <row r="23" spans="1:4" ht="15.75" x14ac:dyDescent="0.25">
      <c r="A23" s="101"/>
      <c r="B23" s="103" t="s">
        <v>56</v>
      </c>
      <c r="C23" s="31">
        <v>1.3</v>
      </c>
      <c r="D23" s="96"/>
    </row>
    <row r="24" spans="1:4" ht="15.75" x14ac:dyDescent="0.25">
      <c r="A24" s="101"/>
      <c r="B24" s="103" t="s">
        <v>326</v>
      </c>
      <c r="C24" s="31">
        <v>1.4</v>
      </c>
      <c r="D24" s="96"/>
    </row>
    <row r="25" spans="1:4" ht="15.75" x14ac:dyDescent="0.25">
      <c r="A25" s="104" t="s">
        <v>76</v>
      </c>
      <c r="B25" s="105"/>
      <c r="C25" s="105"/>
      <c r="D25" s="106"/>
    </row>
    <row r="26" spans="1:4" ht="18.75" x14ac:dyDescent="0.25">
      <c r="A26" s="31">
        <v>2</v>
      </c>
      <c r="B26" s="96" t="s">
        <v>29</v>
      </c>
      <c r="C26" s="31"/>
      <c r="D26" s="31" t="s">
        <v>0</v>
      </c>
    </row>
    <row r="27" spans="1:4" ht="15.75" x14ac:dyDescent="0.25">
      <c r="A27" s="107"/>
      <c r="B27" s="33" t="s">
        <v>52</v>
      </c>
      <c r="C27" s="108">
        <v>16.3</v>
      </c>
      <c r="D27" s="96"/>
    </row>
    <row r="28" spans="1:4" ht="15.75" x14ac:dyDescent="0.25">
      <c r="A28" s="109"/>
      <c r="B28" s="33" t="s">
        <v>81</v>
      </c>
      <c r="C28" s="108">
        <v>0</v>
      </c>
      <c r="D28" s="110"/>
    </row>
    <row r="29" spans="1:4" ht="31.5" x14ac:dyDescent="0.25">
      <c r="A29" s="111"/>
      <c r="B29" s="33" t="s">
        <v>53</v>
      </c>
      <c r="C29" s="112">
        <f>C28/C27</f>
        <v>0</v>
      </c>
      <c r="D29" s="113"/>
    </row>
    <row r="30" spans="1:4" ht="34.5" x14ac:dyDescent="0.25">
      <c r="A30" s="97" t="s">
        <v>28</v>
      </c>
      <c r="B30" s="114" t="s">
        <v>75</v>
      </c>
      <c r="C30" s="115">
        <f>SUM(C31:C35)</f>
        <v>0</v>
      </c>
      <c r="D30" s="96"/>
    </row>
    <row r="31" spans="1:4" ht="15.75" x14ac:dyDescent="0.25">
      <c r="A31" s="107"/>
      <c r="B31" s="33" t="s">
        <v>54</v>
      </c>
      <c r="C31" s="116">
        <v>0</v>
      </c>
      <c r="D31" s="96"/>
    </row>
    <row r="32" spans="1:4" ht="15.75" x14ac:dyDescent="0.25">
      <c r="A32" s="109"/>
      <c r="B32" s="33" t="s">
        <v>55</v>
      </c>
      <c r="C32" s="116">
        <v>0</v>
      </c>
      <c r="D32" s="96"/>
    </row>
    <row r="33" spans="1:4" ht="15.75" x14ac:dyDescent="0.25">
      <c r="A33" s="109"/>
      <c r="B33" s="33" t="s">
        <v>56</v>
      </c>
      <c r="C33" s="116">
        <v>0</v>
      </c>
      <c r="D33" s="96"/>
    </row>
    <row r="34" spans="1:4" ht="15.75" x14ac:dyDescent="0.25">
      <c r="A34" s="109"/>
      <c r="B34" s="33" t="s">
        <v>57</v>
      </c>
      <c r="C34" s="116">
        <v>0</v>
      </c>
      <c r="D34" s="96"/>
    </row>
    <row r="35" spans="1:4" ht="15.75" x14ac:dyDescent="0.25">
      <c r="A35" s="111"/>
      <c r="B35" s="33" t="s">
        <v>156</v>
      </c>
      <c r="C35" s="116">
        <v>0</v>
      </c>
      <c r="D35" s="96"/>
    </row>
    <row r="36" spans="1:4" ht="50.25" x14ac:dyDescent="0.25">
      <c r="A36" s="97" t="s">
        <v>27</v>
      </c>
      <c r="B36" s="114" t="s">
        <v>26</v>
      </c>
      <c r="C36" s="117"/>
      <c r="D36" s="96"/>
    </row>
    <row r="37" spans="1:4" ht="15.75" x14ac:dyDescent="0.25">
      <c r="A37" s="107"/>
      <c r="B37" s="33" t="s">
        <v>52</v>
      </c>
      <c r="C37" s="108">
        <v>16.3</v>
      </c>
      <c r="D37" s="96"/>
    </row>
    <row r="38" spans="1:4" ht="15.75" x14ac:dyDescent="0.25">
      <c r="A38" s="111"/>
      <c r="B38" s="33" t="s">
        <v>58</v>
      </c>
      <c r="C38" s="116">
        <v>0</v>
      </c>
      <c r="D38" s="96"/>
    </row>
    <row r="39" spans="1:4" ht="31.5" x14ac:dyDescent="0.25">
      <c r="A39" s="97" t="s">
        <v>25</v>
      </c>
      <c r="B39" s="118" t="s">
        <v>24</v>
      </c>
      <c r="C39" s="110"/>
      <c r="D39" s="96"/>
    </row>
    <row r="40" spans="1:4" ht="15.75" x14ac:dyDescent="0.25">
      <c r="A40" s="107"/>
      <c r="B40" s="33" t="s">
        <v>52</v>
      </c>
      <c r="C40" s="119">
        <v>0</v>
      </c>
      <c r="D40" s="96"/>
    </row>
    <row r="41" spans="1:4" ht="15.75" x14ac:dyDescent="0.25">
      <c r="A41" s="111"/>
      <c r="B41" s="33" t="s">
        <v>58</v>
      </c>
      <c r="C41" s="98">
        <v>0</v>
      </c>
      <c r="D41" s="96"/>
    </row>
    <row r="42" spans="1:4" ht="15.75" x14ac:dyDescent="0.25">
      <c r="A42" s="120" t="s">
        <v>74</v>
      </c>
      <c r="B42" s="121"/>
      <c r="C42" s="121"/>
      <c r="D42" s="122"/>
    </row>
    <row r="43" spans="1:4" ht="47.25" x14ac:dyDescent="0.25">
      <c r="A43" s="31">
        <v>3</v>
      </c>
      <c r="B43" s="114" t="s">
        <v>23</v>
      </c>
      <c r="C43" s="98" t="s">
        <v>151</v>
      </c>
      <c r="D43" s="31" t="s">
        <v>0</v>
      </c>
    </row>
    <row r="44" spans="1:4" ht="15.75" x14ac:dyDescent="0.25">
      <c r="A44" s="107"/>
      <c r="B44" s="33" t="s">
        <v>59</v>
      </c>
      <c r="C44" s="99" t="s">
        <v>68</v>
      </c>
      <c r="D44" s="96"/>
    </row>
    <row r="45" spans="1:4" ht="15.75" x14ac:dyDescent="0.25">
      <c r="A45" s="109"/>
      <c r="B45" s="33" t="s">
        <v>153</v>
      </c>
      <c r="C45" s="98" t="s">
        <v>68</v>
      </c>
      <c r="D45" s="96"/>
    </row>
    <row r="46" spans="1:4" ht="15.75" x14ac:dyDescent="0.25">
      <c r="A46" s="109"/>
      <c r="B46" s="33" t="s">
        <v>62</v>
      </c>
      <c r="C46" s="123" t="s">
        <v>22</v>
      </c>
      <c r="D46" s="96"/>
    </row>
    <row r="47" spans="1:4" ht="15.75" x14ac:dyDescent="0.25">
      <c r="A47" s="111"/>
      <c r="B47" s="33" t="s">
        <v>63</v>
      </c>
      <c r="C47" s="123" t="s">
        <v>22</v>
      </c>
      <c r="D47" s="96"/>
    </row>
    <row r="48" spans="1:4" ht="15.75" x14ac:dyDescent="0.25">
      <c r="A48" s="120" t="s">
        <v>74</v>
      </c>
      <c r="B48" s="121"/>
      <c r="C48" s="121"/>
      <c r="D48" s="122"/>
    </row>
    <row r="49" spans="1:4" ht="47.25" x14ac:dyDescent="0.25">
      <c r="A49" s="31">
        <v>4</v>
      </c>
      <c r="B49" s="118" t="s">
        <v>134</v>
      </c>
      <c r="C49" s="31"/>
      <c r="D49" s="31" t="s">
        <v>0</v>
      </c>
    </row>
    <row r="50" spans="1:4" ht="15.75" x14ac:dyDescent="0.25">
      <c r="A50" s="107"/>
      <c r="B50" s="33" t="s">
        <v>64</v>
      </c>
      <c r="C50" s="99" t="s">
        <v>256</v>
      </c>
      <c r="D50" s="96"/>
    </row>
    <row r="51" spans="1:4" ht="15.75" x14ac:dyDescent="0.25">
      <c r="A51" s="109"/>
      <c r="B51" s="33" t="s">
        <v>65</v>
      </c>
      <c r="C51" s="98" t="s">
        <v>68</v>
      </c>
      <c r="D51" s="96"/>
    </row>
    <row r="52" spans="1:4" ht="15.75" customHeight="1" x14ac:dyDescent="0.25">
      <c r="A52" s="109"/>
      <c r="B52" s="103" t="s">
        <v>85</v>
      </c>
      <c r="C52" s="31" t="s">
        <v>68</v>
      </c>
      <c r="D52" s="96"/>
    </row>
    <row r="53" spans="1:4" ht="15.75" customHeight="1" x14ac:dyDescent="0.25">
      <c r="A53" s="109"/>
      <c r="B53" s="103" t="s">
        <v>86</v>
      </c>
      <c r="C53" s="31" t="s">
        <v>68</v>
      </c>
      <c r="D53" s="96"/>
    </row>
    <row r="54" spans="1:4" ht="15.75" customHeight="1" x14ac:dyDescent="0.25">
      <c r="A54" s="109"/>
      <c r="B54" s="103" t="s">
        <v>87</v>
      </c>
      <c r="C54" s="31" t="s">
        <v>68</v>
      </c>
      <c r="D54" s="96"/>
    </row>
    <row r="55" spans="1:4" ht="15.75" x14ac:dyDescent="0.25">
      <c r="A55" s="109"/>
      <c r="B55" s="33" t="s">
        <v>66</v>
      </c>
      <c r="C55" s="98" t="s">
        <v>255</v>
      </c>
      <c r="D55" s="96"/>
    </row>
    <row r="56" spans="1:4" ht="31.5" x14ac:dyDescent="0.25">
      <c r="A56" s="111"/>
      <c r="B56" s="33" t="s">
        <v>67</v>
      </c>
      <c r="C56" s="98" t="s">
        <v>254</v>
      </c>
      <c r="D56" s="96"/>
    </row>
    <row r="57" spans="1:4" ht="15.75" x14ac:dyDescent="0.25">
      <c r="A57" s="120" t="s">
        <v>257</v>
      </c>
      <c r="B57" s="121"/>
      <c r="C57" s="121"/>
      <c r="D57" s="122"/>
    </row>
    <row r="58" spans="1:4" ht="63" x14ac:dyDescent="0.25">
      <c r="A58" s="31">
        <v>5</v>
      </c>
      <c r="B58" s="114" t="s">
        <v>21</v>
      </c>
      <c r="C58" s="31" t="s">
        <v>277</v>
      </c>
      <c r="D58" s="31" t="s">
        <v>0</v>
      </c>
    </row>
    <row r="59" spans="1:4" ht="31.5" x14ac:dyDescent="0.25">
      <c r="A59" s="107"/>
      <c r="B59" s="124" t="s">
        <v>20</v>
      </c>
      <c r="C59" s="119">
        <f>C60+C65+C66+C67+C71+C72</f>
        <v>2625</v>
      </c>
      <c r="D59" s="96"/>
    </row>
    <row r="60" spans="1:4" ht="94.5" x14ac:dyDescent="0.25">
      <c r="A60" s="109"/>
      <c r="B60" s="125" t="s">
        <v>19</v>
      </c>
      <c r="C60" s="98">
        <v>0</v>
      </c>
      <c r="D60" s="96"/>
    </row>
    <row r="61" spans="1:4" ht="31.5" x14ac:dyDescent="0.25">
      <c r="A61" s="109"/>
      <c r="B61" s="124" t="s">
        <v>123</v>
      </c>
      <c r="C61" s="117"/>
      <c r="D61" s="96"/>
    </row>
    <row r="62" spans="1:4" ht="63" x14ac:dyDescent="0.25">
      <c r="A62" s="109"/>
      <c r="B62" s="124" t="s">
        <v>109</v>
      </c>
      <c r="C62" s="117"/>
      <c r="D62" s="96"/>
    </row>
    <row r="63" spans="1:4" ht="47.25" x14ac:dyDescent="0.25">
      <c r="A63" s="109"/>
      <c r="B63" s="124" t="s">
        <v>110</v>
      </c>
      <c r="C63" s="117"/>
      <c r="D63" s="96"/>
    </row>
    <row r="64" spans="1:4" ht="47.25" x14ac:dyDescent="0.25">
      <c r="A64" s="109"/>
      <c r="B64" s="124" t="s">
        <v>128</v>
      </c>
      <c r="C64" s="117"/>
      <c r="D64" s="96"/>
    </row>
    <row r="65" spans="1:4" ht="63" x14ac:dyDescent="0.25">
      <c r="A65" s="109"/>
      <c r="B65" s="125" t="s">
        <v>18</v>
      </c>
      <c r="C65" s="98">
        <v>1927</v>
      </c>
      <c r="D65" s="96"/>
    </row>
    <row r="66" spans="1:4" ht="78.75" x14ac:dyDescent="0.25">
      <c r="A66" s="109"/>
      <c r="B66" s="124" t="s">
        <v>73</v>
      </c>
      <c r="C66" s="98">
        <v>20</v>
      </c>
      <c r="D66" s="124"/>
    </row>
    <row r="67" spans="1:4" ht="47.25" x14ac:dyDescent="0.25">
      <c r="A67" s="109"/>
      <c r="B67" s="124" t="s">
        <v>17</v>
      </c>
      <c r="C67" s="119">
        <f>C68+C69+C70</f>
        <v>678</v>
      </c>
      <c r="D67" s="124"/>
    </row>
    <row r="68" spans="1:4" ht="31.5" x14ac:dyDescent="0.25">
      <c r="A68" s="109"/>
      <c r="B68" s="118" t="s">
        <v>129</v>
      </c>
      <c r="C68" s="119">
        <v>678</v>
      </c>
      <c r="D68" s="118"/>
    </row>
    <row r="69" spans="1:4" ht="47.25" x14ac:dyDescent="0.25">
      <c r="A69" s="109"/>
      <c r="B69" s="124" t="s">
        <v>120</v>
      </c>
      <c r="C69" s="119">
        <v>0</v>
      </c>
      <c r="D69" s="124"/>
    </row>
    <row r="70" spans="1:4" ht="47.25" x14ac:dyDescent="0.25">
      <c r="A70" s="109"/>
      <c r="B70" s="124" t="s">
        <v>121</v>
      </c>
      <c r="C70" s="126"/>
      <c r="D70" s="124"/>
    </row>
    <row r="71" spans="1:4" ht="78.75" x14ac:dyDescent="0.25">
      <c r="A71" s="109"/>
      <c r="B71" s="124" t="s">
        <v>16</v>
      </c>
      <c r="C71" s="98">
        <v>0</v>
      </c>
      <c r="D71" s="124"/>
    </row>
    <row r="72" spans="1:4" ht="78.75" x14ac:dyDescent="0.25">
      <c r="A72" s="111"/>
      <c r="B72" s="124" t="s">
        <v>15</v>
      </c>
      <c r="C72" s="98">
        <v>0</v>
      </c>
      <c r="D72" s="124"/>
    </row>
    <row r="73" spans="1:4" ht="81" customHeight="1" x14ac:dyDescent="0.25">
      <c r="A73" s="120" t="s">
        <v>80</v>
      </c>
      <c r="B73" s="121"/>
      <c r="C73" s="121"/>
      <c r="D73" s="122"/>
    </row>
    <row r="74" spans="1:4" ht="47.25" x14ac:dyDescent="0.25">
      <c r="A74" s="31">
        <v>6</v>
      </c>
      <c r="B74" s="118" t="s">
        <v>93</v>
      </c>
      <c r="C74" s="31"/>
      <c r="D74" s="31" t="s">
        <v>0</v>
      </c>
    </row>
    <row r="75" spans="1:4" ht="45" customHeight="1" x14ac:dyDescent="0.25">
      <c r="A75" s="109"/>
      <c r="B75" s="124" t="s">
        <v>211</v>
      </c>
      <c r="C75" s="127" t="s">
        <v>68</v>
      </c>
      <c r="D75" s="124"/>
    </row>
    <row r="76" spans="1:4" ht="43.5" customHeight="1" x14ac:dyDescent="0.25">
      <c r="A76" s="109"/>
      <c r="B76" s="124" t="s">
        <v>250</v>
      </c>
      <c r="C76" s="128" t="s">
        <v>251</v>
      </c>
      <c r="D76" s="124"/>
    </row>
    <row r="77" spans="1:4" ht="32.25" customHeight="1" x14ac:dyDescent="0.25">
      <c r="A77" s="109"/>
      <c r="B77" s="124" t="s">
        <v>146</v>
      </c>
      <c r="C77" s="128" t="s">
        <v>251</v>
      </c>
      <c r="D77" s="124"/>
    </row>
    <row r="78" spans="1:4" ht="47.25" x14ac:dyDescent="0.25">
      <c r="A78" s="109"/>
      <c r="B78" s="124" t="s">
        <v>94</v>
      </c>
      <c r="C78" s="127" t="s">
        <v>252</v>
      </c>
      <c r="D78" s="124"/>
    </row>
    <row r="79" spans="1:4" ht="31.5" x14ac:dyDescent="0.25">
      <c r="A79" s="111"/>
      <c r="B79" s="124" t="s">
        <v>95</v>
      </c>
      <c r="C79" s="127" t="s">
        <v>253</v>
      </c>
      <c r="D79" s="124"/>
    </row>
    <row r="80" spans="1:4" ht="24.75" customHeight="1" x14ac:dyDescent="0.25">
      <c r="A80" s="120" t="s">
        <v>126</v>
      </c>
      <c r="B80" s="121"/>
      <c r="C80" s="121"/>
      <c r="D80" s="122"/>
    </row>
    <row r="81" spans="1:4" ht="33" customHeight="1" x14ac:dyDescent="0.25">
      <c r="A81" s="31">
        <v>7</v>
      </c>
      <c r="B81" s="118" t="s">
        <v>79</v>
      </c>
      <c r="C81" s="98" t="s">
        <v>22</v>
      </c>
      <c r="D81" s="31" t="s">
        <v>0</v>
      </c>
    </row>
    <row r="82" spans="1:4" ht="15.75" x14ac:dyDescent="0.25">
      <c r="A82" s="129"/>
      <c r="B82" s="124" t="s">
        <v>12</v>
      </c>
      <c r="C82" s="98" t="s">
        <v>22</v>
      </c>
      <c r="D82" s="130"/>
    </row>
    <row r="83" spans="1:4" ht="15.75" x14ac:dyDescent="0.25">
      <c r="A83" s="131"/>
      <c r="B83" s="124" t="s">
        <v>11</v>
      </c>
      <c r="C83" s="98" t="s">
        <v>22</v>
      </c>
      <c r="D83" s="130"/>
    </row>
    <row r="84" spans="1:4" ht="15.75" x14ac:dyDescent="0.25">
      <c r="A84" s="131"/>
      <c r="B84" s="124" t="s">
        <v>10</v>
      </c>
      <c r="C84" s="98" t="s">
        <v>22</v>
      </c>
      <c r="D84" s="130"/>
    </row>
    <row r="85" spans="1:4" ht="15.75" x14ac:dyDescent="0.25">
      <c r="A85" s="131"/>
      <c r="B85" s="124" t="s">
        <v>9</v>
      </c>
      <c r="C85" s="98" t="s">
        <v>22</v>
      </c>
      <c r="D85" s="130"/>
    </row>
    <row r="86" spans="1:4" ht="38.25" customHeight="1" x14ac:dyDescent="0.25">
      <c r="A86" s="132"/>
      <c r="B86" s="124" t="s">
        <v>96</v>
      </c>
      <c r="C86" s="98" t="s">
        <v>22</v>
      </c>
      <c r="D86" s="130"/>
    </row>
    <row r="87" spans="1:4" ht="15.75" x14ac:dyDescent="0.25">
      <c r="A87" s="120" t="s">
        <v>77</v>
      </c>
      <c r="B87" s="121"/>
      <c r="C87" s="121"/>
      <c r="D87" s="122"/>
    </row>
    <row r="88" spans="1:4" ht="32.25" customHeight="1" x14ac:dyDescent="0.25">
      <c r="A88" s="31">
        <v>8</v>
      </c>
      <c r="B88" s="118" t="s">
        <v>7</v>
      </c>
      <c r="C88" s="96"/>
      <c r="D88" s="31" t="s">
        <v>0</v>
      </c>
    </row>
    <row r="89" spans="1:4" ht="32.25" customHeight="1" x14ac:dyDescent="0.25">
      <c r="A89" s="129"/>
      <c r="B89" s="124" t="s">
        <v>6</v>
      </c>
      <c r="C89" s="31" t="s">
        <v>22</v>
      </c>
      <c r="D89" s="133"/>
    </row>
    <row r="90" spans="1:4" ht="32.25" customHeight="1" x14ac:dyDescent="0.25">
      <c r="A90" s="131"/>
      <c r="B90" s="124" t="s">
        <v>5</v>
      </c>
      <c r="C90" s="31" t="s">
        <v>22</v>
      </c>
      <c r="D90" s="31" t="s">
        <v>0</v>
      </c>
    </row>
    <row r="91" spans="1:4" ht="63" x14ac:dyDescent="0.25">
      <c r="A91" s="131"/>
      <c r="B91" s="124" t="s">
        <v>4</v>
      </c>
      <c r="C91" s="98" t="s">
        <v>175</v>
      </c>
      <c r="D91" s="31" t="s">
        <v>3</v>
      </c>
    </row>
    <row r="92" spans="1:4" ht="62.25" customHeight="1" x14ac:dyDescent="0.25">
      <c r="A92" s="131"/>
      <c r="B92" s="124" t="s">
        <v>155</v>
      </c>
      <c r="C92" s="98" t="s">
        <v>181</v>
      </c>
      <c r="D92" s="31" t="s">
        <v>3</v>
      </c>
    </row>
    <row r="93" spans="1:4" ht="129.75" customHeight="1" x14ac:dyDescent="0.25">
      <c r="A93" s="134" t="s">
        <v>205</v>
      </c>
      <c r="B93" s="135"/>
      <c r="C93" s="135"/>
      <c r="D93" s="136"/>
    </row>
    <row r="94" spans="1:4" ht="78" customHeight="1" x14ac:dyDescent="0.25">
      <c r="A94" s="31">
        <v>9</v>
      </c>
      <c r="B94" s="118" t="s">
        <v>2</v>
      </c>
      <c r="C94" s="137" t="s">
        <v>163</v>
      </c>
      <c r="D94" s="138"/>
    </row>
    <row r="95" spans="1:4" ht="32.25" customHeight="1" x14ac:dyDescent="0.25">
      <c r="A95" s="120" t="s">
        <v>164</v>
      </c>
      <c r="B95" s="121"/>
      <c r="C95" s="121"/>
      <c r="D95" s="122"/>
    </row>
    <row r="96" spans="1:4" ht="34.5" customHeight="1" x14ac:dyDescent="0.25">
      <c r="A96" s="31">
        <v>10</v>
      </c>
      <c r="B96" s="114" t="s">
        <v>1</v>
      </c>
      <c r="C96" s="123">
        <v>0.156</v>
      </c>
      <c r="D96" s="31" t="s">
        <v>0</v>
      </c>
    </row>
    <row r="97" spans="1:4" ht="34.5" customHeight="1" x14ac:dyDescent="0.25">
      <c r="A97" s="83" t="s">
        <v>297</v>
      </c>
      <c r="B97" s="84"/>
      <c r="C97" s="84"/>
      <c r="D97" s="85"/>
    </row>
    <row r="98" spans="1:4" ht="39" customHeight="1" x14ac:dyDescent="0.25">
      <c r="A98" s="139">
        <v>11</v>
      </c>
      <c r="B98" s="140" t="s">
        <v>322</v>
      </c>
      <c r="C98" s="140"/>
      <c r="D98" s="140"/>
    </row>
    <row r="99" spans="1:4" ht="276" customHeight="1" x14ac:dyDescent="0.25">
      <c r="A99" s="139"/>
      <c r="B99" s="140" t="s">
        <v>321</v>
      </c>
      <c r="C99" s="140"/>
      <c r="D99" s="140"/>
    </row>
    <row r="100" spans="1:4" ht="64.5" customHeight="1" x14ac:dyDescent="0.25">
      <c r="A100" s="140" t="s">
        <v>89</v>
      </c>
      <c r="B100" s="140"/>
      <c r="C100" s="140"/>
      <c r="D100" s="140"/>
    </row>
  </sheetData>
  <mergeCells count="30">
    <mergeCell ref="A98:A99"/>
    <mergeCell ref="B98:D98"/>
    <mergeCell ref="B99:D99"/>
    <mergeCell ref="A100:D100"/>
    <mergeCell ref="A97:D97"/>
    <mergeCell ref="A95:D95"/>
    <mergeCell ref="A48:D48"/>
    <mergeCell ref="A50:A56"/>
    <mergeCell ref="A57:D57"/>
    <mergeCell ref="A59:A72"/>
    <mergeCell ref="A73:D73"/>
    <mergeCell ref="A75:A79"/>
    <mergeCell ref="A80:D80"/>
    <mergeCell ref="A82:A86"/>
    <mergeCell ref="A87:D87"/>
    <mergeCell ref="A89:A92"/>
    <mergeCell ref="A93:D93"/>
    <mergeCell ref="A44:A47"/>
    <mergeCell ref="A1:D1"/>
    <mergeCell ref="A2:D2"/>
    <mergeCell ref="A3:D3"/>
    <mergeCell ref="A11:A14"/>
    <mergeCell ref="A16:A19"/>
    <mergeCell ref="A25:D25"/>
    <mergeCell ref="A27:A29"/>
    <mergeCell ref="A31:A35"/>
    <mergeCell ref="A37:A38"/>
    <mergeCell ref="A40:A41"/>
    <mergeCell ref="A42:D42"/>
    <mergeCell ref="A21:A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1"/>
  <sheetViews>
    <sheetView topLeftCell="A12" workbookViewId="0">
      <selection activeCell="G31" sqref="A1:XFD1048576"/>
    </sheetView>
  </sheetViews>
  <sheetFormatPr defaultRowHeight="15" x14ac:dyDescent="0.25"/>
  <cols>
    <col min="1" max="1" width="9.140625" style="90"/>
    <col min="2" max="2" width="32" style="90" customWidth="1"/>
    <col min="3" max="3" width="32.42578125" style="90" customWidth="1"/>
    <col min="4" max="4" width="36.42578125" style="90" customWidth="1"/>
    <col min="5" max="16384" width="9.140625" style="90"/>
  </cols>
  <sheetData>
    <row r="1" spans="1:4" ht="18.75" x14ac:dyDescent="0.25">
      <c r="A1" s="89" t="s">
        <v>150</v>
      </c>
      <c r="B1" s="89"/>
      <c r="C1" s="89"/>
      <c r="D1" s="89"/>
    </row>
    <row r="2" spans="1:4" ht="18.75" x14ac:dyDescent="0.25">
      <c r="A2" s="91" t="s">
        <v>290</v>
      </c>
      <c r="B2" s="91"/>
      <c r="C2" s="91"/>
      <c r="D2" s="91"/>
    </row>
    <row r="3" spans="1:4" ht="15.75" x14ac:dyDescent="0.25">
      <c r="A3" s="92" t="s">
        <v>46</v>
      </c>
      <c r="B3" s="92"/>
      <c r="C3" s="92"/>
      <c r="D3" s="92"/>
    </row>
    <row r="4" spans="1:4" ht="15.75" x14ac:dyDescent="0.25">
      <c r="A4" s="93"/>
      <c r="B4" s="94"/>
      <c r="C4" s="95"/>
      <c r="D4" s="94"/>
    </row>
    <row r="5" spans="1:4" ht="31.5" x14ac:dyDescent="0.25">
      <c r="A5" s="31" t="s">
        <v>45</v>
      </c>
      <c r="B5" s="96" t="s">
        <v>44</v>
      </c>
      <c r="C5" s="96" t="s">
        <v>43</v>
      </c>
      <c r="D5" s="96" t="s">
        <v>42</v>
      </c>
    </row>
    <row r="6" spans="1:4" ht="31.5" x14ac:dyDescent="0.25">
      <c r="A6" s="31">
        <v>1</v>
      </c>
      <c r="B6" s="96" t="s">
        <v>41</v>
      </c>
      <c r="C6" s="31" t="s">
        <v>40</v>
      </c>
      <c r="D6" s="31" t="s">
        <v>39</v>
      </c>
    </row>
    <row r="7" spans="1:4" ht="15.75" x14ac:dyDescent="0.25">
      <c r="A7" s="97" t="s">
        <v>38</v>
      </c>
      <c r="B7" s="96" t="s">
        <v>37</v>
      </c>
      <c r="C7" s="127" t="s">
        <v>291</v>
      </c>
      <c r="D7" s="96"/>
    </row>
    <row r="8" spans="1:4" ht="31.5" x14ac:dyDescent="0.25">
      <c r="A8" s="97" t="s">
        <v>36</v>
      </c>
      <c r="B8" s="96" t="s">
        <v>35</v>
      </c>
      <c r="C8" s="98">
        <v>110</v>
      </c>
      <c r="D8" s="96"/>
    </row>
    <row r="9" spans="1:4" ht="31.5" x14ac:dyDescent="0.25">
      <c r="A9" s="97" t="s">
        <v>34</v>
      </c>
      <c r="B9" s="96" t="s">
        <v>33</v>
      </c>
      <c r="C9" s="98">
        <v>4.7</v>
      </c>
      <c r="D9" s="96"/>
    </row>
    <row r="10" spans="1:4" ht="47.25" x14ac:dyDescent="0.25">
      <c r="A10" s="97" t="s">
        <v>32</v>
      </c>
      <c r="B10" s="96" t="s">
        <v>127</v>
      </c>
      <c r="C10" s="99">
        <f>SUM(C11:C14)</f>
        <v>66472</v>
      </c>
      <c r="D10" s="96"/>
    </row>
    <row r="11" spans="1:4" ht="15.75" x14ac:dyDescent="0.25">
      <c r="A11" s="100"/>
      <c r="B11" s="33" t="s">
        <v>48</v>
      </c>
      <c r="C11" s="98">
        <v>9407</v>
      </c>
      <c r="D11" s="96"/>
    </row>
    <row r="12" spans="1:4" ht="15.75" x14ac:dyDescent="0.25">
      <c r="A12" s="101"/>
      <c r="B12" s="33" t="s">
        <v>49</v>
      </c>
      <c r="C12" s="98">
        <v>16807</v>
      </c>
      <c r="D12" s="96"/>
    </row>
    <row r="13" spans="1:4" ht="15.75" x14ac:dyDescent="0.25">
      <c r="A13" s="101"/>
      <c r="B13" s="33" t="s">
        <v>50</v>
      </c>
      <c r="C13" s="98">
        <v>2112</v>
      </c>
      <c r="D13" s="96"/>
    </row>
    <row r="14" spans="1:4" ht="15.75" x14ac:dyDescent="0.25">
      <c r="A14" s="102"/>
      <c r="B14" s="33" t="s">
        <v>51</v>
      </c>
      <c r="C14" s="98">
        <v>38146</v>
      </c>
      <c r="D14" s="96"/>
    </row>
    <row r="15" spans="1:4" ht="34.5" x14ac:dyDescent="0.25">
      <c r="A15" s="97" t="s">
        <v>31</v>
      </c>
      <c r="B15" s="96" t="s">
        <v>30</v>
      </c>
      <c r="C15" s="99">
        <f>SUM(C16:C19)</f>
        <v>6417.19</v>
      </c>
      <c r="D15" s="96"/>
    </row>
    <row r="16" spans="1:4" ht="15.75" x14ac:dyDescent="0.25">
      <c r="A16" s="100"/>
      <c r="B16" s="33" t="s">
        <v>48</v>
      </c>
      <c r="C16" s="98">
        <v>240.57</v>
      </c>
      <c r="D16" s="96"/>
    </row>
    <row r="17" spans="1:4" ht="15.75" x14ac:dyDescent="0.25">
      <c r="A17" s="101"/>
      <c r="B17" s="33" t="s">
        <v>49</v>
      </c>
      <c r="C17" s="98">
        <v>1359.58</v>
      </c>
      <c r="D17" s="96"/>
    </row>
    <row r="18" spans="1:4" ht="15.75" x14ac:dyDescent="0.25">
      <c r="A18" s="101"/>
      <c r="B18" s="33" t="s">
        <v>50</v>
      </c>
      <c r="C18" s="98">
        <v>341.8</v>
      </c>
      <c r="D18" s="96"/>
    </row>
    <row r="19" spans="1:4" ht="15.75" x14ac:dyDescent="0.25">
      <c r="A19" s="102"/>
      <c r="B19" s="33" t="s">
        <v>51</v>
      </c>
      <c r="C19" s="98">
        <v>4475.24</v>
      </c>
      <c r="D19" s="96"/>
    </row>
    <row r="20" spans="1:4" ht="60" customHeight="1" x14ac:dyDescent="0.25">
      <c r="A20" s="97" t="s">
        <v>323</v>
      </c>
      <c r="B20" s="96" t="s">
        <v>324</v>
      </c>
      <c r="C20" s="154">
        <v>1</v>
      </c>
      <c r="D20" s="96"/>
    </row>
    <row r="21" spans="1:4" ht="15.75" x14ac:dyDescent="0.25">
      <c r="A21" s="100"/>
      <c r="B21" s="103" t="s">
        <v>54</v>
      </c>
      <c r="C21" s="149">
        <v>1</v>
      </c>
      <c r="D21" s="96"/>
    </row>
    <row r="22" spans="1:4" ht="15.75" x14ac:dyDescent="0.25">
      <c r="A22" s="101"/>
      <c r="B22" s="103" t="s">
        <v>55</v>
      </c>
      <c r="C22" s="149">
        <v>0.9</v>
      </c>
      <c r="D22" s="96"/>
    </row>
    <row r="23" spans="1:4" ht="15.75" x14ac:dyDescent="0.25">
      <c r="A23" s="101"/>
      <c r="B23" s="103" t="s">
        <v>325</v>
      </c>
      <c r="C23" s="149">
        <v>1</v>
      </c>
      <c r="D23" s="96"/>
    </row>
    <row r="24" spans="1:4" ht="15.75" x14ac:dyDescent="0.25">
      <c r="A24" s="101"/>
      <c r="B24" s="103" t="s">
        <v>56</v>
      </c>
      <c r="C24" s="31">
        <v>1.3</v>
      </c>
      <c r="D24" s="96"/>
    </row>
    <row r="25" spans="1:4" ht="15.75" x14ac:dyDescent="0.25">
      <c r="A25" s="102"/>
      <c r="B25" s="103" t="s">
        <v>57</v>
      </c>
      <c r="C25" s="31">
        <v>1.3</v>
      </c>
      <c r="D25" s="96"/>
    </row>
    <row r="26" spans="1:4" ht="15.75" x14ac:dyDescent="0.25">
      <c r="A26" s="104" t="s">
        <v>76</v>
      </c>
      <c r="B26" s="105"/>
      <c r="C26" s="105"/>
      <c r="D26" s="106"/>
    </row>
    <row r="27" spans="1:4" ht="18.75" x14ac:dyDescent="0.25">
      <c r="A27" s="31">
        <v>2</v>
      </c>
      <c r="B27" s="96" t="s">
        <v>29</v>
      </c>
      <c r="C27" s="31"/>
      <c r="D27" s="31" t="s">
        <v>0</v>
      </c>
    </row>
    <row r="28" spans="1:4" ht="15.75" x14ac:dyDescent="0.25">
      <c r="A28" s="107"/>
      <c r="B28" s="33" t="s">
        <v>52</v>
      </c>
      <c r="C28" s="108">
        <v>65.900000000000006</v>
      </c>
      <c r="D28" s="96"/>
    </row>
    <row r="29" spans="1:4" ht="15.75" x14ac:dyDescent="0.25">
      <c r="A29" s="109"/>
      <c r="B29" s="33" t="s">
        <v>138</v>
      </c>
      <c r="C29" s="108">
        <v>0</v>
      </c>
      <c r="D29" s="110"/>
    </row>
    <row r="30" spans="1:4" ht="31.5" x14ac:dyDescent="0.25">
      <c r="A30" s="111"/>
      <c r="B30" s="33" t="s">
        <v>53</v>
      </c>
      <c r="C30" s="112">
        <f>C29/C28</f>
        <v>0</v>
      </c>
      <c r="D30" s="113"/>
    </row>
    <row r="31" spans="1:4" ht="34.5" x14ac:dyDescent="0.25">
      <c r="A31" s="97" t="s">
        <v>28</v>
      </c>
      <c r="B31" s="114" t="s">
        <v>75</v>
      </c>
      <c r="C31" s="115">
        <f>SUM(C32:C36)</f>
        <v>0</v>
      </c>
      <c r="D31" s="96"/>
    </row>
    <row r="32" spans="1:4" ht="15.75" x14ac:dyDescent="0.25">
      <c r="A32" s="107"/>
      <c r="B32" s="33" t="s">
        <v>54</v>
      </c>
      <c r="C32" s="116">
        <v>0</v>
      </c>
      <c r="D32" s="96"/>
    </row>
    <row r="33" spans="1:4" ht="15.75" x14ac:dyDescent="0.25">
      <c r="A33" s="109"/>
      <c r="B33" s="33" t="s">
        <v>55</v>
      </c>
      <c r="C33" s="116">
        <v>0</v>
      </c>
      <c r="D33" s="96"/>
    </row>
    <row r="34" spans="1:4" ht="15.75" x14ac:dyDescent="0.25">
      <c r="A34" s="109"/>
      <c r="B34" s="33" t="s">
        <v>56</v>
      </c>
      <c r="C34" s="116">
        <v>0</v>
      </c>
      <c r="D34" s="96"/>
    </row>
    <row r="35" spans="1:4" ht="15.75" x14ac:dyDescent="0.25">
      <c r="A35" s="109"/>
      <c r="B35" s="33" t="s">
        <v>57</v>
      </c>
      <c r="C35" s="116">
        <v>0</v>
      </c>
      <c r="D35" s="96"/>
    </row>
    <row r="36" spans="1:4" ht="15.75" x14ac:dyDescent="0.25">
      <c r="A36" s="111"/>
      <c r="B36" s="33" t="s">
        <v>156</v>
      </c>
      <c r="C36" s="116">
        <v>0</v>
      </c>
      <c r="D36" s="96"/>
    </row>
    <row r="37" spans="1:4" ht="50.25" x14ac:dyDescent="0.25">
      <c r="A37" s="97" t="s">
        <v>27</v>
      </c>
      <c r="B37" s="114" t="s">
        <v>26</v>
      </c>
      <c r="C37" s="117"/>
      <c r="D37" s="96"/>
    </row>
    <row r="38" spans="1:4" ht="15.75" x14ac:dyDescent="0.25">
      <c r="A38" s="107"/>
      <c r="B38" s="33" t="s">
        <v>52</v>
      </c>
      <c r="C38" s="108">
        <v>65.900000000000006</v>
      </c>
      <c r="D38" s="96"/>
    </row>
    <row r="39" spans="1:4" ht="15.75" x14ac:dyDescent="0.25">
      <c r="A39" s="111"/>
      <c r="B39" s="33" t="s">
        <v>58</v>
      </c>
      <c r="C39" s="116">
        <v>0</v>
      </c>
      <c r="D39" s="96"/>
    </row>
    <row r="40" spans="1:4" ht="31.5" x14ac:dyDescent="0.25">
      <c r="A40" s="97" t="s">
        <v>25</v>
      </c>
      <c r="B40" s="118" t="s">
        <v>298</v>
      </c>
      <c r="C40" s="110"/>
      <c r="D40" s="96"/>
    </row>
    <row r="41" spans="1:4" ht="15.75" x14ac:dyDescent="0.25">
      <c r="A41" s="107"/>
      <c r="B41" s="33" t="s">
        <v>52</v>
      </c>
      <c r="C41" s="119">
        <v>0</v>
      </c>
      <c r="D41" s="96"/>
    </row>
    <row r="42" spans="1:4" ht="15.75" x14ac:dyDescent="0.25">
      <c r="A42" s="111"/>
      <c r="B42" s="33" t="s">
        <v>58</v>
      </c>
      <c r="C42" s="98">
        <v>0</v>
      </c>
      <c r="D42" s="96"/>
    </row>
    <row r="43" spans="1:4" ht="15.75" x14ac:dyDescent="0.25">
      <c r="A43" s="120" t="s">
        <v>74</v>
      </c>
      <c r="B43" s="121"/>
      <c r="C43" s="121"/>
      <c r="D43" s="122"/>
    </row>
    <row r="44" spans="1:4" ht="47.25" x14ac:dyDescent="0.25">
      <c r="A44" s="31">
        <v>3</v>
      </c>
      <c r="B44" s="114" t="s">
        <v>23</v>
      </c>
      <c r="C44" s="98" t="s">
        <v>151</v>
      </c>
      <c r="D44" s="31" t="s">
        <v>0</v>
      </c>
    </row>
    <row r="45" spans="1:4" ht="15.75" x14ac:dyDescent="0.25">
      <c r="A45" s="107"/>
      <c r="B45" s="33" t="s">
        <v>59</v>
      </c>
      <c r="C45" s="99" t="s">
        <v>68</v>
      </c>
      <c r="D45" s="96"/>
    </row>
    <row r="46" spans="1:4" ht="15.75" x14ac:dyDescent="0.25">
      <c r="A46" s="109"/>
      <c r="B46" s="33" t="s">
        <v>153</v>
      </c>
      <c r="C46" s="98" t="s">
        <v>68</v>
      </c>
      <c r="D46" s="96"/>
    </row>
    <row r="47" spans="1:4" ht="15.75" x14ac:dyDescent="0.25">
      <c r="A47" s="109"/>
      <c r="B47" s="33" t="s">
        <v>62</v>
      </c>
      <c r="C47" s="123" t="s">
        <v>22</v>
      </c>
      <c r="D47" s="96"/>
    </row>
    <row r="48" spans="1:4" ht="15.75" x14ac:dyDescent="0.25">
      <c r="A48" s="111"/>
      <c r="B48" s="33" t="s">
        <v>63</v>
      </c>
      <c r="C48" s="123" t="s">
        <v>22</v>
      </c>
      <c r="D48" s="96"/>
    </row>
    <row r="49" spans="1:4" ht="15.75" x14ac:dyDescent="0.25">
      <c r="A49" s="120" t="s">
        <v>74</v>
      </c>
      <c r="B49" s="121"/>
      <c r="C49" s="121"/>
      <c r="D49" s="122"/>
    </row>
    <row r="50" spans="1:4" ht="47.25" x14ac:dyDescent="0.25">
      <c r="A50" s="31">
        <v>4</v>
      </c>
      <c r="B50" s="118" t="s">
        <v>134</v>
      </c>
      <c r="C50" s="31"/>
      <c r="D50" s="31" t="s">
        <v>0</v>
      </c>
    </row>
    <row r="51" spans="1:4" ht="15.75" x14ac:dyDescent="0.25">
      <c r="A51" s="107"/>
      <c r="B51" s="33" t="s">
        <v>64</v>
      </c>
      <c r="C51" s="99" t="s">
        <v>299</v>
      </c>
      <c r="D51" s="96"/>
    </row>
    <row r="52" spans="1:4" ht="15.75" x14ac:dyDescent="0.25">
      <c r="A52" s="109"/>
      <c r="B52" s="33" t="s">
        <v>65</v>
      </c>
      <c r="C52" s="98" t="s">
        <v>255</v>
      </c>
      <c r="D52" s="96"/>
    </row>
    <row r="53" spans="1:4" ht="15.75" customHeight="1" x14ac:dyDescent="0.25">
      <c r="A53" s="109"/>
      <c r="B53" s="103" t="s">
        <v>85</v>
      </c>
      <c r="C53" s="31" t="s">
        <v>300</v>
      </c>
      <c r="D53" s="96"/>
    </row>
    <row r="54" spans="1:4" ht="15.75" customHeight="1" x14ac:dyDescent="0.25">
      <c r="A54" s="109"/>
      <c r="B54" s="103" t="s">
        <v>86</v>
      </c>
      <c r="C54" s="31" t="s">
        <v>301</v>
      </c>
      <c r="D54" s="96"/>
    </row>
    <row r="55" spans="1:4" ht="15.75" customHeight="1" x14ac:dyDescent="0.25">
      <c r="A55" s="109"/>
      <c r="B55" s="103" t="s">
        <v>87</v>
      </c>
      <c r="C55" s="31" t="s">
        <v>90</v>
      </c>
      <c r="D55" s="96"/>
    </row>
    <row r="56" spans="1:4" ht="15.75" x14ac:dyDescent="0.25">
      <c r="A56" s="109"/>
      <c r="B56" s="33" t="s">
        <v>66</v>
      </c>
      <c r="C56" s="98" t="s">
        <v>90</v>
      </c>
      <c r="D56" s="96"/>
    </row>
    <row r="57" spans="1:4" ht="31.5" x14ac:dyDescent="0.25">
      <c r="A57" s="111"/>
      <c r="B57" s="33" t="s">
        <v>67</v>
      </c>
      <c r="C57" s="98" t="s">
        <v>302</v>
      </c>
      <c r="D57" s="96"/>
    </row>
    <row r="58" spans="1:4" ht="15.75" x14ac:dyDescent="0.25">
      <c r="A58" s="120" t="s">
        <v>204</v>
      </c>
      <c r="B58" s="121"/>
      <c r="C58" s="121"/>
      <c r="D58" s="122"/>
    </row>
    <row r="59" spans="1:4" ht="63" x14ac:dyDescent="0.25">
      <c r="A59" s="31">
        <v>5</v>
      </c>
      <c r="B59" s="114" t="s">
        <v>21</v>
      </c>
      <c r="C59" s="31" t="s">
        <v>277</v>
      </c>
      <c r="D59" s="31" t="s">
        <v>0</v>
      </c>
    </row>
    <row r="60" spans="1:4" ht="31.5" x14ac:dyDescent="0.25">
      <c r="A60" s="107"/>
      <c r="B60" s="124" t="s">
        <v>20</v>
      </c>
      <c r="C60" s="160">
        <f>C61+C66+C67+C68+C72+C73</f>
        <v>8218</v>
      </c>
      <c r="D60" s="96"/>
    </row>
    <row r="61" spans="1:4" ht="94.5" x14ac:dyDescent="0.25">
      <c r="A61" s="109"/>
      <c r="B61" s="125" t="s">
        <v>19</v>
      </c>
      <c r="C61" s="98">
        <v>0</v>
      </c>
      <c r="D61" s="96"/>
    </row>
    <row r="62" spans="1:4" ht="31.5" x14ac:dyDescent="0.25">
      <c r="A62" s="109"/>
      <c r="B62" s="124" t="s">
        <v>123</v>
      </c>
      <c r="C62" s="117"/>
      <c r="D62" s="96"/>
    </row>
    <row r="63" spans="1:4" ht="63" x14ac:dyDescent="0.25">
      <c r="A63" s="109"/>
      <c r="B63" s="124" t="s">
        <v>109</v>
      </c>
      <c r="C63" s="117"/>
      <c r="D63" s="96"/>
    </row>
    <row r="64" spans="1:4" ht="47.25" x14ac:dyDescent="0.25">
      <c r="A64" s="109"/>
      <c r="B64" s="124" t="s">
        <v>110</v>
      </c>
      <c r="C64" s="117"/>
      <c r="D64" s="96"/>
    </row>
    <row r="65" spans="1:4" ht="47.25" x14ac:dyDescent="0.25">
      <c r="A65" s="109"/>
      <c r="B65" s="124" t="s">
        <v>128</v>
      </c>
      <c r="C65" s="117"/>
      <c r="D65" s="96"/>
    </row>
    <row r="66" spans="1:4" ht="63" x14ac:dyDescent="0.25">
      <c r="A66" s="109"/>
      <c r="B66" s="125" t="s">
        <v>18</v>
      </c>
      <c r="C66" s="98">
        <v>768</v>
      </c>
      <c r="D66" s="96"/>
    </row>
    <row r="67" spans="1:4" ht="78.75" x14ac:dyDescent="0.25">
      <c r="A67" s="109"/>
      <c r="B67" s="124" t="s">
        <v>73</v>
      </c>
      <c r="C67" s="98">
        <v>5</v>
      </c>
      <c r="D67" s="124"/>
    </row>
    <row r="68" spans="1:4" ht="47.25" x14ac:dyDescent="0.25">
      <c r="A68" s="109"/>
      <c r="B68" s="124" t="s">
        <v>17</v>
      </c>
      <c r="C68" s="119">
        <f>C69+C70+C71</f>
        <v>7445</v>
      </c>
      <c r="D68" s="124"/>
    </row>
    <row r="69" spans="1:4" ht="31.5" x14ac:dyDescent="0.25">
      <c r="A69" s="109"/>
      <c r="B69" s="118" t="s">
        <v>129</v>
      </c>
      <c r="C69" s="119">
        <v>7445</v>
      </c>
      <c r="D69" s="118"/>
    </row>
    <row r="70" spans="1:4" ht="47.25" x14ac:dyDescent="0.25">
      <c r="A70" s="109"/>
      <c r="B70" s="124" t="s">
        <v>120</v>
      </c>
      <c r="C70" s="119">
        <v>0</v>
      </c>
      <c r="D70" s="124"/>
    </row>
    <row r="71" spans="1:4" ht="47.25" x14ac:dyDescent="0.25">
      <c r="A71" s="109"/>
      <c r="B71" s="124" t="s">
        <v>121</v>
      </c>
      <c r="C71" s="126"/>
      <c r="D71" s="124"/>
    </row>
    <row r="72" spans="1:4" ht="78.75" x14ac:dyDescent="0.25">
      <c r="A72" s="109"/>
      <c r="B72" s="124" t="s">
        <v>16</v>
      </c>
      <c r="C72" s="98">
        <v>0</v>
      </c>
      <c r="D72" s="124"/>
    </row>
    <row r="73" spans="1:4" ht="78.75" x14ac:dyDescent="0.25">
      <c r="A73" s="111"/>
      <c r="B73" s="124" t="s">
        <v>15</v>
      </c>
      <c r="C73" s="98">
        <v>0</v>
      </c>
      <c r="D73" s="124"/>
    </row>
    <row r="74" spans="1:4" ht="81" customHeight="1" x14ac:dyDescent="0.25">
      <c r="A74" s="120" t="s">
        <v>80</v>
      </c>
      <c r="B74" s="121"/>
      <c r="C74" s="121"/>
      <c r="D74" s="122"/>
    </row>
    <row r="75" spans="1:4" ht="47.25" x14ac:dyDescent="0.25">
      <c r="A75" s="31">
        <v>6</v>
      </c>
      <c r="B75" s="118" t="s">
        <v>93</v>
      </c>
      <c r="C75" s="31"/>
      <c r="D75" s="31" t="s">
        <v>0</v>
      </c>
    </row>
    <row r="76" spans="1:4" ht="45" customHeight="1" x14ac:dyDescent="0.25">
      <c r="A76" s="109"/>
      <c r="B76" s="124" t="s">
        <v>211</v>
      </c>
      <c r="C76" s="127" t="s">
        <v>303</v>
      </c>
      <c r="D76" s="124"/>
    </row>
    <row r="77" spans="1:4" ht="43.5" customHeight="1" x14ac:dyDescent="0.25">
      <c r="A77" s="109"/>
      <c r="B77" s="124" t="s">
        <v>250</v>
      </c>
      <c r="C77" s="128" t="s">
        <v>304</v>
      </c>
      <c r="D77" s="124"/>
    </row>
    <row r="78" spans="1:4" ht="32.25" customHeight="1" x14ac:dyDescent="0.25">
      <c r="A78" s="109"/>
      <c r="B78" s="124" t="s">
        <v>146</v>
      </c>
      <c r="C78" s="128" t="s">
        <v>305</v>
      </c>
      <c r="D78" s="124"/>
    </row>
    <row r="79" spans="1:4" ht="47.25" x14ac:dyDescent="0.25">
      <c r="A79" s="109"/>
      <c r="B79" s="124" t="s">
        <v>94</v>
      </c>
      <c r="C79" s="127" t="s">
        <v>306</v>
      </c>
      <c r="D79" s="124"/>
    </row>
    <row r="80" spans="1:4" ht="31.5" x14ac:dyDescent="0.25">
      <c r="A80" s="111"/>
      <c r="B80" s="124" t="s">
        <v>95</v>
      </c>
      <c r="C80" s="127" t="s">
        <v>307</v>
      </c>
      <c r="D80" s="124"/>
    </row>
    <row r="81" spans="1:4" ht="24.75" customHeight="1" x14ac:dyDescent="0.25">
      <c r="A81" s="120" t="s">
        <v>126</v>
      </c>
      <c r="B81" s="121"/>
      <c r="C81" s="121"/>
      <c r="D81" s="122"/>
    </row>
    <row r="82" spans="1:4" ht="33" customHeight="1" x14ac:dyDescent="0.25">
      <c r="A82" s="31">
        <v>7</v>
      </c>
      <c r="B82" s="118" t="s">
        <v>79</v>
      </c>
      <c r="C82" s="98" t="s">
        <v>22</v>
      </c>
      <c r="D82" s="31" t="s">
        <v>0</v>
      </c>
    </row>
    <row r="83" spans="1:4" ht="15.75" x14ac:dyDescent="0.25">
      <c r="A83" s="129"/>
      <c r="B83" s="124" t="s">
        <v>12</v>
      </c>
      <c r="C83" s="98" t="s">
        <v>22</v>
      </c>
      <c r="D83" s="130"/>
    </row>
    <row r="84" spans="1:4" ht="15.75" x14ac:dyDescent="0.25">
      <c r="A84" s="131"/>
      <c r="B84" s="124" t="s">
        <v>11</v>
      </c>
      <c r="C84" s="98" t="s">
        <v>22</v>
      </c>
      <c r="D84" s="130"/>
    </row>
    <row r="85" spans="1:4" ht="15.75" x14ac:dyDescent="0.25">
      <c r="A85" s="131"/>
      <c r="B85" s="124" t="s">
        <v>10</v>
      </c>
      <c r="C85" s="98" t="s">
        <v>22</v>
      </c>
      <c r="D85" s="130"/>
    </row>
    <row r="86" spans="1:4" ht="15.75" x14ac:dyDescent="0.25">
      <c r="A86" s="131"/>
      <c r="B86" s="124" t="s">
        <v>9</v>
      </c>
      <c r="C86" s="98" t="s">
        <v>22</v>
      </c>
      <c r="D86" s="130"/>
    </row>
    <row r="87" spans="1:4" ht="38.25" customHeight="1" x14ac:dyDescent="0.25">
      <c r="A87" s="132"/>
      <c r="B87" s="124" t="s">
        <v>96</v>
      </c>
      <c r="C87" s="98" t="s">
        <v>22</v>
      </c>
      <c r="D87" s="130"/>
    </row>
    <row r="88" spans="1:4" ht="15.75" x14ac:dyDescent="0.25">
      <c r="A88" s="120" t="s">
        <v>77</v>
      </c>
      <c r="B88" s="121"/>
      <c r="C88" s="121"/>
      <c r="D88" s="122"/>
    </row>
    <row r="89" spans="1:4" ht="32.25" customHeight="1" x14ac:dyDescent="0.25">
      <c r="A89" s="31">
        <v>8</v>
      </c>
      <c r="B89" s="118" t="s">
        <v>7</v>
      </c>
      <c r="C89" s="96"/>
      <c r="D89" s="31" t="s">
        <v>0</v>
      </c>
    </row>
    <row r="90" spans="1:4" ht="32.25" customHeight="1" x14ac:dyDescent="0.25">
      <c r="A90" s="129"/>
      <c r="B90" s="124" t="s">
        <v>6</v>
      </c>
      <c r="C90" s="31" t="s">
        <v>22</v>
      </c>
      <c r="D90" s="133"/>
    </row>
    <row r="91" spans="1:4" ht="32.25" customHeight="1" x14ac:dyDescent="0.25">
      <c r="A91" s="131"/>
      <c r="B91" s="124" t="s">
        <v>5</v>
      </c>
      <c r="C91" s="31" t="s">
        <v>22</v>
      </c>
      <c r="D91" s="31" t="s">
        <v>0</v>
      </c>
    </row>
    <row r="92" spans="1:4" ht="63" x14ac:dyDescent="0.25">
      <c r="A92" s="131"/>
      <c r="B92" s="124" t="s">
        <v>4</v>
      </c>
      <c r="C92" s="98" t="s">
        <v>175</v>
      </c>
      <c r="D92" s="31" t="s">
        <v>3</v>
      </c>
    </row>
    <row r="93" spans="1:4" ht="62.25" customHeight="1" x14ac:dyDescent="0.25">
      <c r="A93" s="131"/>
      <c r="B93" s="124" t="s">
        <v>155</v>
      </c>
      <c r="C93" s="98" t="s">
        <v>181</v>
      </c>
      <c r="D93" s="31" t="s">
        <v>3</v>
      </c>
    </row>
    <row r="94" spans="1:4" ht="129.75" customHeight="1" x14ac:dyDescent="0.25">
      <c r="A94" s="134" t="s">
        <v>205</v>
      </c>
      <c r="B94" s="135"/>
      <c r="C94" s="135"/>
      <c r="D94" s="136"/>
    </row>
    <row r="95" spans="1:4" ht="78" customHeight="1" x14ac:dyDescent="0.25">
      <c r="A95" s="31">
        <v>9</v>
      </c>
      <c r="B95" s="118" t="s">
        <v>2</v>
      </c>
      <c r="C95" s="137" t="s">
        <v>163</v>
      </c>
      <c r="D95" s="138"/>
    </row>
    <row r="96" spans="1:4" ht="32.25" customHeight="1" x14ac:dyDescent="0.25">
      <c r="A96" s="120" t="s">
        <v>164</v>
      </c>
      <c r="B96" s="121"/>
      <c r="C96" s="121"/>
      <c r="D96" s="122"/>
    </row>
    <row r="97" spans="1:4" ht="34.5" customHeight="1" x14ac:dyDescent="0.25">
      <c r="A97" s="31">
        <v>10</v>
      </c>
      <c r="B97" s="114" t="s">
        <v>1</v>
      </c>
      <c r="C97" s="123">
        <v>0.156</v>
      </c>
      <c r="D97" s="31" t="s">
        <v>0</v>
      </c>
    </row>
    <row r="98" spans="1:4" ht="34.5" customHeight="1" x14ac:dyDescent="0.25">
      <c r="A98" s="83" t="s">
        <v>297</v>
      </c>
      <c r="B98" s="84"/>
      <c r="C98" s="84"/>
      <c r="D98" s="85"/>
    </row>
    <row r="99" spans="1:4" ht="39" customHeight="1" x14ac:dyDescent="0.25">
      <c r="A99" s="139">
        <v>11</v>
      </c>
      <c r="B99" s="140" t="s">
        <v>322</v>
      </c>
      <c r="C99" s="140"/>
      <c r="D99" s="140"/>
    </row>
    <row r="100" spans="1:4" ht="276" customHeight="1" x14ac:dyDescent="0.25">
      <c r="A100" s="139"/>
      <c r="B100" s="140" t="s">
        <v>321</v>
      </c>
      <c r="C100" s="140"/>
      <c r="D100" s="140"/>
    </row>
    <row r="101" spans="1:4" ht="64.5" customHeight="1" x14ac:dyDescent="0.25">
      <c r="A101" s="140" t="s">
        <v>89</v>
      </c>
      <c r="B101" s="140"/>
      <c r="C101" s="140"/>
      <c r="D101" s="140"/>
    </row>
  </sheetData>
  <mergeCells count="30">
    <mergeCell ref="A99:A100"/>
    <mergeCell ref="B99:D99"/>
    <mergeCell ref="B100:D100"/>
    <mergeCell ref="A101:D101"/>
    <mergeCell ref="A98:D98"/>
    <mergeCell ref="A96:D96"/>
    <mergeCell ref="A49:D49"/>
    <mergeCell ref="A51:A57"/>
    <mergeCell ref="A58:D58"/>
    <mergeCell ref="A60:A73"/>
    <mergeCell ref="A74:D74"/>
    <mergeCell ref="A76:A80"/>
    <mergeCell ref="A81:D81"/>
    <mergeCell ref="A83:A87"/>
    <mergeCell ref="A88:D88"/>
    <mergeCell ref="A90:A93"/>
    <mergeCell ref="A94:D94"/>
    <mergeCell ref="A45:A48"/>
    <mergeCell ref="A1:D1"/>
    <mergeCell ref="A2:D2"/>
    <mergeCell ref="A3:D3"/>
    <mergeCell ref="A11:A14"/>
    <mergeCell ref="A16:A19"/>
    <mergeCell ref="A26:D26"/>
    <mergeCell ref="A28:A30"/>
    <mergeCell ref="A32:A36"/>
    <mergeCell ref="A38:A39"/>
    <mergeCell ref="A41:A42"/>
    <mergeCell ref="A43:D43"/>
    <mergeCell ref="A21:A2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1"/>
  <sheetViews>
    <sheetView topLeftCell="A7" workbookViewId="0">
      <selection activeCell="G22" sqref="A1:XFD1048576"/>
    </sheetView>
  </sheetViews>
  <sheetFormatPr defaultRowHeight="15" x14ac:dyDescent="0.25"/>
  <cols>
    <col min="1" max="1" width="10" style="90" customWidth="1"/>
    <col min="2" max="2" width="37.85546875" style="90" customWidth="1"/>
    <col min="3" max="3" width="27.7109375" style="90" customWidth="1"/>
    <col min="4" max="4" width="29.5703125" style="90" customWidth="1"/>
    <col min="5" max="16384" width="9.140625" style="90"/>
  </cols>
  <sheetData>
    <row r="1" spans="1:4" ht="18.75" x14ac:dyDescent="0.25">
      <c r="A1" s="89" t="s">
        <v>150</v>
      </c>
      <c r="B1" s="89"/>
      <c r="C1" s="89"/>
      <c r="D1" s="89"/>
    </row>
    <row r="2" spans="1:4" ht="18.75" x14ac:dyDescent="0.25">
      <c r="A2" s="91" t="s">
        <v>97</v>
      </c>
      <c r="B2" s="91"/>
      <c r="C2" s="91"/>
      <c r="D2" s="91"/>
    </row>
    <row r="3" spans="1:4" ht="15.75" x14ac:dyDescent="0.25">
      <c r="A3" s="92" t="s">
        <v>46</v>
      </c>
      <c r="B3" s="92"/>
      <c r="C3" s="92"/>
      <c r="D3" s="92"/>
    </row>
    <row r="4" spans="1:4" ht="15.75" x14ac:dyDescent="0.25">
      <c r="A4" s="93"/>
      <c r="B4" s="94"/>
      <c r="C4" s="95"/>
      <c r="D4" s="94"/>
    </row>
    <row r="5" spans="1:4" ht="31.5" x14ac:dyDescent="0.25">
      <c r="A5" s="31" t="s">
        <v>45</v>
      </c>
      <c r="B5" s="96" t="s">
        <v>44</v>
      </c>
      <c r="C5" s="96" t="s">
        <v>43</v>
      </c>
      <c r="D5" s="96" t="s">
        <v>42</v>
      </c>
    </row>
    <row r="6" spans="1:4" ht="47.25" x14ac:dyDescent="0.25">
      <c r="A6" s="31">
        <v>1</v>
      </c>
      <c r="B6" s="96" t="s">
        <v>41</v>
      </c>
      <c r="C6" s="31" t="s">
        <v>40</v>
      </c>
      <c r="D6" s="31" t="s">
        <v>39</v>
      </c>
    </row>
    <row r="7" spans="1:4" ht="15.75" x14ac:dyDescent="0.25">
      <c r="A7" s="97" t="s">
        <v>38</v>
      </c>
      <c r="B7" s="96" t="s">
        <v>37</v>
      </c>
      <c r="C7" s="31" t="s">
        <v>98</v>
      </c>
      <c r="D7" s="96"/>
    </row>
    <row r="8" spans="1:4" ht="15.75" x14ac:dyDescent="0.25">
      <c r="A8" s="97" t="s">
        <v>36</v>
      </c>
      <c r="B8" s="96" t="s">
        <v>35</v>
      </c>
      <c r="C8" s="98">
        <v>85</v>
      </c>
      <c r="D8" s="96"/>
    </row>
    <row r="9" spans="1:4" ht="15.75" x14ac:dyDescent="0.25">
      <c r="A9" s="97" t="s">
        <v>34</v>
      </c>
      <c r="B9" s="96" t="s">
        <v>33</v>
      </c>
      <c r="C9" s="98">
        <v>4.3</v>
      </c>
      <c r="D9" s="96"/>
    </row>
    <row r="10" spans="1:4" ht="47.25" x14ac:dyDescent="0.25">
      <c r="A10" s="97" t="s">
        <v>32</v>
      </c>
      <c r="B10" s="96" t="s">
        <v>127</v>
      </c>
      <c r="C10" s="99">
        <f>SUM(C11:C14)</f>
        <v>30758</v>
      </c>
      <c r="D10" s="96"/>
    </row>
    <row r="11" spans="1:4" ht="15.75" x14ac:dyDescent="0.25">
      <c r="A11" s="100"/>
      <c r="B11" s="33" t="s">
        <v>48</v>
      </c>
      <c r="C11" s="98">
        <v>6364</v>
      </c>
      <c r="D11" s="96"/>
    </row>
    <row r="12" spans="1:4" ht="15.75" x14ac:dyDescent="0.25">
      <c r="A12" s="101"/>
      <c r="B12" s="33" t="s">
        <v>49</v>
      </c>
      <c r="C12" s="98">
        <v>9230</v>
      </c>
      <c r="D12" s="96"/>
    </row>
    <row r="13" spans="1:4" ht="15.75" x14ac:dyDescent="0.25">
      <c r="A13" s="101"/>
      <c r="B13" s="33" t="s">
        <v>50</v>
      </c>
      <c r="C13" s="98">
        <v>1013</v>
      </c>
      <c r="D13" s="96"/>
    </row>
    <row r="14" spans="1:4" ht="15.75" x14ac:dyDescent="0.25">
      <c r="A14" s="102"/>
      <c r="B14" s="33" t="s">
        <v>51</v>
      </c>
      <c r="C14" s="98">
        <v>14151</v>
      </c>
      <c r="D14" s="96"/>
    </row>
    <row r="15" spans="1:4" ht="34.5" x14ac:dyDescent="0.25">
      <c r="A15" s="97" t="s">
        <v>31</v>
      </c>
      <c r="B15" s="96" t="s">
        <v>30</v>
      </c>
      <c r="C15" s="161">
        <f>SUM(C16:C19)</f>
        <v>2480.9</v>
      </c>
      <c r="D15" s="96"/>
    </row>
    <row r="16" spans="1:4" ht="15.75" x14ac:dyDescent="0.25">
      <c r="A16" s="100"/>
      <c r="B16" s="33" t="s">
        <v>48</v>
      </c>
      <c r="C16" s="98">
        <v>90.84</v>
      </c>
      <c r="D16" s="96"/>
    </row>
    <row r="17" spans="1:4" ht="15.75" x14ac:dyDescent="0.25">
      <c r="A17" s="101"/>
      <c r="B17" s="33" t="s">
        <v>49</v>
      </c>
      <c r="C17" s="98">
        <v>291.07</v>
      </c>
      <c r="D17" s="96"/>
    </row>
    <row r="18" spans="1:4" ht="15.75" x14ac:dyDescent="0.25">
      <c r="A18" s="101"/>
      <c r="B18" s="33" t="s">
        <v>50</v>
      </c>
      <c r="C18" s="98">
        <v>138.34</v>
      </c>
      <c r="D18" s="96"/>
    </row>
    <row r="19" spans="1:4" ht="15.75" x14ac:dyDescent="0.25">
      <c r="A19" s="102"/>
      <c r="B19" s="33" t="s">
        <v>51</v>
      </c>
      <c r="C19" s="98">
        <v>1960.65</v>
      </c>
      <c r="D19" s="96"/>
    </row>
    <row r="20" spans="1:4" ht="60" customHeight="1" x14ac:dyDescent="0.25">
      <c r="A20" s="97" t="s">
        <v>323</v>
      </c>
      <c r="B20" s="96" t="s">
        <v>324</v>
      </c>
      <c r="C20" s="154">
        <v>1</v>
      </c>
      <c r="D20" s="96"/>
    </row>
    <row r="21" spans="1:4" ht="15.75" x14ac:dyDescent="0.25">
      <c r="A21" s="100"/>
      <c r="B21" s="103" t="s">
        <v>54</v>
      </c>
      <c r="C21" s="31">
        <v>0.6</v>
      </c>
      <c r="D21" s="96"/>
    </row>
    <row r="22" spans="1:4" ht="15.75" x14ac:dyDescent="0.25">
      <c r="A22" s="101"/>
      <c r="B22" s="103" t="s">
        <v>55</v>
      </c>
      <c r="C22" s="31">
        <v>0.9</v>
      </c>
      <c r="D22" s="96"/>
    </row>
    <row r="23" spans="1:4" ht="15.75" x14ac:dyDescent="0.25">
      <c r="A23" s="101"/>
      <c r="B23" s="103" t="s">
        <v>56</v>
      </c>
      <c r="C23" s="31">
        <v>1.2</v>
      </c>
      <c r="D23" s="96"/>
    </row>
    <row r="24" spans="1:4" ht="15.75" x14ac:dyDescent="0.25">
      <c r="A24" s="102"/>
      <c r="B24" s="103" t="s">
        <v>57</v>
      </c>
      <c r="C24" s="31">
        <v>1.3</v>
      </c>
      <c r="D24" s="96"/>
    </row>
    <row r="25" spans="1:4" ht="32.25" customHeight="1" x14ac:dyDescent="0.25">
      <c r="A25" s="86" t="s">
        <v>76</v>
      </c>
      <c r="B25" s="87"/>
      <c r="C25" s="87"/>
      <c r="D25" s="88"/>
    </row>
    <row r="26" spans="1:4" ht="31.5" x14ac:dyDescent="0.25">
      <c r="A26" s="31">
        <v>2</v>
      </c>
      <c r="B26" s="96" t="s">
        <v>29</v>
      </c>
      <c r="C26" s="31" t="s">
        <v>215</v>
      </c>
      <c r="D26" s="31" t="s">
        <v>0</v>
      </c>
    </row>
    <row r="27" spans="1:4" ht="15.75" x14ac:dyDescent="0.25">
      <c r="A27" s="107"/>
      <c r="B27" s="33" t="s">
        <v>52</v>
      </c>
      <c r="C27" s="108">
        <v>38.200000000000003</v>
      </c>
      <c r="D27" s="96"/>
    </row>
    <row r="28" spans="1:4" ht="15.75" x14ac:dyDescent="0.25">
      <c r="A28" s="109"/>
      <c r="B28" s="33" t="s">
        <v>138</v>
      </c>
      <c r="C28" s="108">
        <v>8.91</v>
      </c>
      <c r="D28" s="110"/>
    </row>
    <row r="29" spans="1:4" ht="15.75" x14ac:dyDescent="0.25">
      <c r="A29" s="111"/>
      <c r="B29" s="33" t="s">
        <v>53</v>
      </c>
      <c r="C29" s="112">
        <f>C28/C27</f>
        <v>0.23324607329842931</v>
      </c>
      <c r="D29" s="113"/>
    </row>
    <row r="30" spans="1:4" ht="34.5" x14ac:dyDescent="0.25">
      <c r="A30" s="97" t="s">
        <v>28</v>
      </c>
      <c r="B30" s="114" t="s">
        <v>75</v>
      </c>
      <c r="C30" s="153">
        <f>SUM(C31:C35)</f>
        <v>8.91</v>
      </c>
      <c r="D30" s="96"/>
    </row>
    <row r="31" spans="1:4" ht="15.75" x14ac:dyDescent="0.25">
      <c r="A31" s="107"/>
      <c r="B31" s="33" t="s">
        <v>54</v>
      </c>
      <c r="C31" s="108">
        <v>0.14199999999999999</v>
      </c>
      <c r="D31" s="96"/>
    </row>
    <row r="32" spans="1:4" ht="15.75" x14ac:dyDescent="0.25">
      <c r="A32" s="109"/>
      <c r="B32" s="33" t="s">
        <v>55</v>
      </c>
      <c r="C32" s="108">
        <v>7.2380000000000004</v>
      </c>
      <c r="D32" s="96"/>
    </row>
    <row r="33" spans="1:4" ht="15.75" x14ac:dyDescent="0.25">
      <c r="A33" s="109"/>
      <c r="B33" s="33" t="s">
        <v>56</v>
      </c>
      <c r="C33" s="108">
        <v>1.53</v>
      </c>
      <c r="D33" s="96"/>
    </row>
    <row r="34" spans="1:4" ht="15.75" x14ac:dyDescent="0.25">
      <c r="A34" s="109"/>
      <c r="B34" s="33" t="s">
        <v>57</v>
      </c>
      <c r="C34" s="108">
        <v>0</v>
      </c>
      <c r="D34" s="96"/>
    </row>
    <row r="35" spans="1:4" ht="15.75" x14ac:dyDescent="0.25">
      <c r="A35" s="111"/>
      <c r="B35" s="33" t="s">
        <v>156</v>
      </c>
      <c r="C35" s="108">
        <v>0</v>
      </c>
      <c r="D35" s="96"/>
    </row>
    <row r="36" spans="1:4" ht="50.25" x14ac:dyDescent="0.25">
      <c r="A36" s="97" t="s">
        <v>27</v>
      </c>
      <c r="B36" s="114" t="s">
        <v>26</v>
      </c>
      <c r="C36" s="117"/>
      <c r="D36" s="96"/>
    </row>
    <row r="37" spans="1:4" ht="15.75" x14ac:dyDescent="0.25">
      <c r="A37" s="107"/>
      <c r="B37" s="33" t="s">
        <v>52</v>
      </c>
      <c r="C37" s="108">
        <v>38.200000000000003</v>
      </c>
      <c r="D37" s="96"/>
    </row>
    <row r="38" spans="1:4" ht="15.75" x14ac:dyDescent="0.25">
      <c r="A38" s="111"/>
      <c r="B38" s="33" t="s">
        <v>58</v>
      </c>
      <c r="C38" s="108">
        <v>8.91</v>
      </c>
      <c r="D38" s="96"/>
    </row>
    <row r="39" spans="1:4" ht="31.5" x14ac:dyDescent="0.25">
      <c r="A39" s="97" t="s">
        <v>25</v>
      </c>
      <c r="B39" s="118" t="s">
        <v>258</v>
      </c>
      <c r="C39" s="99"/>
      <c r="D39" s="96"/>
    </row>
    <row r="40" spans="1:4" ht="15.75" x14ac:dyDescent="0.25">
      <c r="A40" s="107"/>
      <c r="B40" s="33" t="s">
        <v>52</v>
      </c>
      <c r="C40" s="116">
        <v>0.1</v>
      </c>
      <c r="D40" s="96"/>
    </row>
    <row r="41" spans="1:4" ht="15.75" x14ac:dyDescent="0.25">
      <c r="A41" s="111"/>
      <c r="B41" s="33" t="s">
        <v>58</v>
      </c>
      <c r="C41" s="98">
        <v>0</v>
      </c>
      <c r="D41" s="96"/>
    </row>
    <row r="42" spans="1:4" ht="15.75" x14ac:dyDescent="0.25">
      <c r="A42" s="83" t="s">
        <v>78</v>
      </c>
      <c r="B42" s="84"/>
      <c r="C42" s="84"/>
      <c r="D42" s="85"/>
    </row>
    <row r="43" spans="1:4" ht="31.5" x14ac:dyDescent="0.25">
      <c r="A43" s="31">
        <v>3</v>
      </c>
      <c r="B43" s="114" t="s">
        <v>23</v>
      </c>
      <c r="C43" s="98" t="s">
        <v>151</v>
      </c>
      <c r="D43" s="31" t="s">
        <v>0</v>
      </c>
    </row>
    <row r="44" spans="1:4" ht="15.75" x14ac:dyDescent="0.25">
      <c r="A44" s="107"/>
      <c r="B44" s="33" t="s">
        <v>59</v>
      </c>
      <c r="C44" s="99" t="s">
        <v>208</v>
      </c>
      <c r="D44" s="96"/>
    </row>
    <row r="45" spans="1:4" ht="15.75" x14ac:dyDescent="0.25">
      <c r="A45" s="109"/>
      <c r="B45" s="33" t="s">
        <v>60</v>
      </c>
      <c r="C45" s="98" t="s">
        <v>208</v>
      </c>
      <c r="D45" s="96"/>
    </row>
    <row r="46" spans="1:4" ht="15.75" x14ac:dyDescent="0.25">
      <c r="A46" s="109"/>
      <c r="B46" s="33" t="s">
        <v>153</v>
      </c>
      <c r="C46" s="98" t="s">
        <v>68</v>
      </c>
      <c r="D46" s="96"/>
    </row>
    <row r="47" spans="1:4" ht="15.75" x14ac:dyDescent="0.25">
      <c r="A47" s="109"/>
      <c r="B47" s="33" t="s">
        <v>62</v>
      </c>
      <c r="C47" s="123" t="s">
        <v>99</v>
      </c>
      <c r="D47" s="96"/>
    </row>
    <row r="48" spans="1:4" ht="15.75" x14ac:dyDescent="0.25">
      <c r="A48" s="111"/>
      <c r="B48" s="33" t="s">
        <v>63</v>
      </c>
      <c r="C48" s="123" t="s">
        <v>100</v>
      </c>
      <c r="D48" s="96"/>
    </row>
    <row r="49" spans="1:4" ht="82.5" customHeight="1" x14ac:dyDescent="0.25">
      <c r="A49" s="134" t="s">
        <v>198</v>
      </c>
      <c r="B49" s="135"/>
      <c r="C49" s="135"/>
      <c r="D49" s="136"/>
    </row>
    <row r="50" spans="1:4" ht="45.75" customHeight="1" x14ac:dyDescent="0.25">
      <c r="A50" s="31">
        <v>4</v>
      </c>
      <c r="B50" s="118" t="s">
        <v>135</v>
      </c>
      <c r="C50" s="31" t="s">
        <v>215</v>
      </c>
      <c r="D50" s="31" t="s">
        <v>0</v>
      </c>
    </row>
    <row r="51" spans="1:4" ht="15.75" x14ac:dyDescent="0.25">
      <c r="A51" s="107"/>
      <c r="B51" s="33" t="s">
        <v>64</v>
      </c>
      <c r="C51" s="99" t="s">
        <v>259</v>
      </c>
      <c r="D51" s="96"/>
    </row>
    <row r="52" spans="1:4" ht="15.75" x14ac:dyDescent="0.25">
      <c r="A52" s="109"/>
      <c r="B52" s="33" t="s">
        <v>65</v>
      </c>
      <c r="C52" s="98" t="s">
        <v>68</v>
      </c>
      <c r="D52" s="96"/>
    </row>
    <row r="53" spans="1:4" ht="15.75" customHeight="1" x14ac:dyDescent="0.25">
      <c r="A53" s="109"/>
      <c r="B53" s="103" t="s">
        <v>85</v>
      </c>
      <c r="C53" s="31" t="s">
        <v>68</v>
      </c>
      <c r="D53" s="96"/>
    </row>
    <row r="54" spans="1:4" ht="15.75" customHeight="1" x14ac:dyDescent="0.25">
      <c r="A54" s="109"/>
      <c r="B54" s="103" t="s">
        <v>86</v>
      </c>
      <c r="C54" s="31" t="s">
        <v>260</v>
      </c>
      <c r="D54" s="96"/>
    </row>
    <row r="55" spans="1:4" ht="15.75" customHeight="1" x14ac:dyDescent="0.25">
      <c r="A55" s="109"/>
      <c r="B55" s="103" t="s">
        <v>87</v>
      </c>
      <c r="C55" s="31" t="s">
        <v>261</v>
      </c>
      <c r="D55" s="96"/>
    </row>
    <row r="56" spans="1:4" ht="15.75" x14ac:dyDescent="0.25">
      <c r="A56" s="109"/>
      <c r="B56" s="33" t="s">
        <v>66</v>
      </c>
      <c r="C56" s="98" t="s">
        <v>255</v>
      </c>
      <c r="D56" s="96"/>
    </row>
    <row r="57" spans="1:4" ht="31.5" x14ac:dyDescent="0.25">
      <c r="A57" s="111"/>
      <c r="B57" s="33" t="s">
        <v>67</v>
      </c>
      <c r="C57" s="98" t="s">
        <v>262</v>
      </c>
      <c r="D57" s="96"/>
    </row>
    <row r="58" spans="1:4" ht="21.75" customHeight="1" x14ac:dyDescent="0.25">
      <c r="A58" s="120" t="s">
        <v>108</v>
      </c>
      <c r="B58" s="121"/>
      <c r="C58" s="121"/>
      <c r="D58" s="122"/>
    </row>
    <row r="59" spans="1:4" ht="63" x14ac:dyDescent="0.25">
      <c r="A59" s="31">
        <v>5</v>
      </c>
      <c r="B59" s="114" t="s">
        <v>21</v>
      </c>
      <c r="C59" s="31" t="s">
        <v>266</v>
      </c>
      <c r="D59" s="31" t="s">
        <v>0</v>
      </c>
    </row>
    <row r="60" spans="1:4" ht="15.75" x14ac:dyDescent="0.25">
      <c r="A60" s="107"/>
      <c r="B60" s="124" t="s">
        <v>20</v>
      </c>
      <c r="C60" s="116">
        <f>C61+C66+C67+C68+C72+C73</f>
        <v>3215</v>
      </c>
      <c r="D60" s="96"/>
    </row>
    <row r="61" spans="1:4" ht="99.75" customHeight="1" x14ac:dyDescent="0.25">
      <c r="A61" s="109"/>
      <c r="B61" s="125" t="s">
        <v>19</v>
      </c>
      <c r="C61" s="98">
        <v>0</v>
      </c>
      <c r="D61" s="96"/>
    </row>
    <row r="62" spans="1:4" ht="31.5" x14ac:dyDescent="0.25">
      <c r="A62" s="109"/>
      <c r="B62" s="124" t="s">
        <v>123</v>
      </c>
      <c r="C62" s="117"/>
      <c r="D62" s="96"/>
    </row>
    <row r="63" spans="1:4" ht="47.25" x14ac:dyDescent="0.25">
      <c r="A63" s="109"/>
      <c r="B63" s="124" t="s">
        <v>109</v>
      </c>
      <c r="C63" s="117"/>
      <c r="D63" s="96"/>
    </row>
    <row r="64" spans="1:4" ht="31.5" x14ac:dyDescent="0.25">
      <c r="A64" s="109"/>
      <c r="B64" s="124" t="s">
        <v>110</v>
      </c>
      <c r="C64" s="117"/>
      <c r="D64" s="96"/>
    </row>
    <row r="65" spans="1:4" ht="31.5" x14ac:dyDescent="0.25">
      <c r="A65" s="109"/>
      <c r="B65" s="124" t="s">
        <v>111</v>
      </c>
      <c r="C65" s="117"/>
      <c r="D65" s="96"/>
    </row>
    <row r="66" spans="1:4" ht="63" x14ac:dyDescent="0.25">
      <c r="A66" s="109"/>
      <c r="B66" s="125" t="s">
        <v>112</v>
      </c>
      <c r="C66" s="98">
        <v>1944</v>
      </c>
      <c r="D66" s="96"/>
    </row>
    <row r="67" spans="1:4" ht="63" x14ac:dyDescent="0.25">
      <c r="A67" s="109"/>
      <c r="B67" s="124" t="s">
        <v>117</v>
      </c>
      <c r="C67" s="98">
        <v>48</v>
      </c>
      <c r="D67" s="124"/>
    </row>
    <row r="68" spans="1:4" ht="47.25" x14ac:dyDescent="0.25">
      <c r="A68" s="109"/>
      <c r="B68" s="124" t="s">
        <v>130</v>
      </c>
      <c r="C68" s="119">
        <v>1223</v>
      </c>
      <c r="D68" s="124"/>
    </row>
    <row r="69" spans="1:4" ht="31.5" x14ac:dyDescent="0.25">
      <c r="A69" s="109"/>
      <c r="B69" s="124" t="s">
        <v>118</v>
      </c>
      <c r="C69" s="119">
        <v>1223</v>
      </c>
      <c r="D69" s="118"/>
    </row>
    <row r="70" spans="1:4" ht="31.5" x14ac:dyDescent="0.25">
      <c r="A70" s="109"/>
      <c r="B70" s="124" t="s">
        <v>131</v>
      </c>
      <c r="C70" s="126"/>
      <c r="D70" s="124"/>
    </row>
    <row r="71" spans="1:4" ht="31.5" x14ac:dyDescent="0.25">
      <c r="A71" s="109"/>
      <c r="B71" s="124" t="s">
        <v>132</v>
      </c>
      <c r="C71" s="126"/>
      <c r="D71" s="124"/>
    </row>
    <row r="72" spans="1:4" ht="63" x14ac:dyDescent="0.25">
      <c r="A72" s="109"/>
      <c r="B72" s="124" t="s">
        <v>16</v>
      </c>
      <c r="C72" s="98">
        <v>0</v>
      </c>
      <c r="D72" s="124"/>
    </row>
    <row r="73" spans="1:4" ht="63" x14ac:dyDescent="0.25">
      <c r="A73" s="111"/>
      <c r="B73" s="124" t="s">
        <v>15</v>
      </c>
      <c r="C73" s="98">
        <v>0</v>
      </c>
      <c r="D73" s="124"/>
    </row>
    <row r="74" spans="1:4" ht="85.5" customHeight="1" x14ac:dyDescent="0.25">
      <c r="A74" s="83" t="s">
        <v>80</v>
      </c>
      <c r="B74" s="84"/>
      <c r="C74" s="84"/>
      <c r="D74" s="85"/>
    </row>
    <row r="75" spans="1:4" ht="50.25" customHeight="1" x14ac:dyDescent="0.25">
      <c r="A75" s="31">
        <v>6</v>
      </c>
      <c r="B75" s="118" t="s">
        <v>125</v>
      </c>
      <c r="C75" s="31" t="s">
        <v>215</v>
      </c>
      <c r="D75" s="31" t="s">
        <v>0</v>
      </c>
    </row>
    <row r="76" spans="1:4" ht="45" customHeight="1" x14ac:dyDescent="0.25">
      <c r="A76" s="107"/>
      <c r="B76" s="124" t="s">
        <v>145</v>
      </c>
      <c r="C76" s="127" t="s">
        <v>263</v>
      </c>
      <c r="D76" s="124"/>
    </row>
    <row r="77" spans="1:4" ht="32.25" customHeight="1" x14ac:dyDescent="0.25">
      <c r="A77" s="109"/>
      <c r="B77" s="124" t="s">
        <v>147</v>
      </c>
      <c r="C77" s="128" t="s">
        <v>161</v>
      </c>
      <c r="D77" s="124"/>
    </row>
    <row r="78" spans="1:4" ht="32.25" customHeight="1" x14ac:dyDescent="0.25">
      <c r="A78" s="109"/>
      <c r="B78" s="124" t="s">
        <v>146</v>
      </c>
      <c r="C78" s="128" t="s">
        <v>189</v>
      </c>
      <c r="D78" s="124"/>
    </row>
    <row r="79" spans="1:4" ht="32.25" customHeight="1" x14ac:dyDescent="0.25">
      <c r="A79" s="109"/>
      <c r="B79" s="124" t="s">
        <v>148</v>
      </c>
      <c r="C79" s="30" t="s">
        <v>264</v>
      </c>
      <c r="D79" s="124"/>
    </row>
    <row r="80" spans="1:4" ht="32.25" customHeight="1" x14ac:dyDescent="0.25">
      <c r="A80" s="111"/>
      <c r="B80" s="124" t="s">
        <v>149</v>
      </c>
      <c r="C80" s="30" t="s">
        <v>265</v>
      </c>
      <c r="D80" s="124"/>
    </row>
    <row r="81" spans="1:4" ht="47.25" customHeight="1" x14ac:dyDescent="0.25">
      <c r="A81" s="120" t="s">
        <v>83</v>
      </c>
      <c r="B81" s="121"/>
      <c r="C81" s="121"/>
      <c r="D81" s="122"/>
    </row>
    <row r="82" spans="1:4" ht="32.25" customHeight="1" x14ac:dyDescent="0.25">
      <c r="A82" s="31">
        <v>7</v>
      </c>
      <c r="B82" s="118" t="s">
        <v>133</v>
      </c>
      <c r="C82" s="96">
        <f>C83+C84+C85+C86+C87</f>
        <v>0</v>
      </c>
      <c r="D82" s="31" t="s">
        <v>0</v>
      </c>
    </row>
    <row r="83" spans="1:4" ht="18.75" customHeight="1" x14ac:dyDescent="0.25">
      <c r="A83" s="129"/>
      <c r="B83" s="124" t="s">
        <v>12</v>
      </c>
      <c r="C83" s="31"/>
      <c r="D83" s="138"/>
    </row>
    <row r="84" spans="1:4" ht="18.75" customHeight="1" x14ac:dyDescent="0.25">
      <c r="A84" s="131"/>
      <c r="B84" s="124" t="s">
        <v>11</v>
      </c>
      <c r="C84" s="31"/>
      <c r="D84" s="138"/>
    </row>
    <row r="85" spans="1:4" ht="18.75" customHeight="1" x14ac:dyDescent="0.25">
      <c r="A85" s="131"/>
      <c r="B85" s="124" t="s">
        <v>10</v>
      </c>
      <c r="C85" s="31"/>
      <c r="D85" s="138"/>
    </row>
    <row r="86" spans="1:4" ht="30" customHeight="1" x14ac:dyDescent="0.25">
      <c r="A86" s="131"/>
      <c r="B86" s="124" t="s">
        <v>8</v>
      </c>
      <c r="C86" s="31"/>
      <c r="D86" s="138"/>
    </row>
    <row r="87" spans="1:4" ht="33.75" customHeight="1" x14ac:dyDescent="0.25">
      <c r="A87" s="132"/>
      <c r="B87" s="124" t="s">
        <v>143</v>
      </c>
      <c r="C87" s="31"/>
      <c r="D87" s="138"/>
    </row>
    <row r="88" spans="1:4" ht="15.75" x14ac:dyDescent="0.25">
      <c r="A88" s="120" t="s">
        <v>77</v>
      </c>
      <c r="B88" s="121"/>
      <c r="C88" s="121"/>
      <c r="D88" s="122"/>
    </row>
    <row r="89" spans="1:4" ht="32.25" customHeight="1" x14ac:dyDescent="0.25">
      <c r="A89" s="31">
        <v>8</v>
      </c>
      <c r="B89" s="118" t="s">
        <v>7</v>
      </c>
      <c r="C89" s="96"/>
      <c r="D89" s="31" t="s">
        <v>0</v>
      </c>
    </row>
    <row r="90" spans="1:4" ht="32.25" customHeight="1" x14ac:dyDescent="0.25">
      <c r="A90" s="129"/>
      <c r="B90" s="124" t="s">
        <v>6</v>
      </c>
      <c r="C90" s="31" t="s">
        <v>22</v>
      </c>
      <c r="D90" s="133"/>
    </row>
    <row r="91" spans="1:4" ht="32.25" customHeight="1" x14ac:dyDescent="0.25">
      <c r="A91" s="131"/>
      <c r="B91" s="124" t="s">
        <v>5</v>
      </c>
      <c r="C91" s="31" t="s">
        <v>22</v>
      </c>
      <c r="D91" s="31" t="s">
        <v>0</v>
      </c>
    </row>
    <row r="92" spans="1:4" ht="47.25" x14ac:dyDescent="0.25">
      <c r="A92" s="131"/>
      <c r="B92" s="124" t="s">
        <v>4</v>
      </c>
      <c r="C92" s="98" t="s">
        <v>175</v>
      </c>
      <c r="D92" s="31" t="s">
        <v>3</v>
      </c>
    </row>
    <row r="93" spans="1:4" ht="62.25" customHeight="1" x14ac:dyDescent="0.25">
      <c r="A93" s="131"/>
      <c r="B93" s="124" t="s">
        <v>155</v>
      </c>
      <c r="C93" s="98" t="s">
        <v>181</v>
      </c>
      <c r="D93" s="31" t="s">
        <v>3</v>
      </c>
    </row>
    <row r="94" spans="1:4" ht="156" customHeight="1" x14ac:dyDescent="0.25">
      <c r="A94" s="134" t="s">
        <v>205</v>
      </c>
      <c r="B94" s="135"/>
      <c r="C94" s="135"/>
      <c r="D94" s="136"/>
    </row>
    <row r="95" spans="1:4" ht="78" customHeight="1" x14ac:dyDescent="0.25">
      <c r="A95" s="31">
        <v>9</v>
      </c>
      <c r="B95" s="118" t="s">
        <v>2</v>
      </c>
      <c r="C95" s="137" t="s">
        <v>163</v>
      </c>
      <c r="D95" s="138"/>
    </row>
    <row r="96" spans="1:4" ht="32.25" customHeight="1" x14ac:dyDescent="0.25">
      <c r="A96" s="120" t="s">
        <v>164</v>
      </c>
      <c r="B96" s="121"/>
      <c r="C96" s="121"/>
      <c r="D96" s="122"/>
    </row>
    <row r="97" spans="1:4" ht="34.5" customHeight="1" x14ac:dyDescent="0.25">
      <c r="A97" s="31">
        <v>10</v>
      </c>
      <c r="B97" s="114" t="s">
        <v>1</v>
      </c>
      <c r="C97" s="123">
        <v>0.156</v>
      </c>
      <c r="D97" s="31" t="s">
        <v>0</v>
      </c>
    </row>
    <row r="98" spans="1:4" ht="34.5" customHeight="1" x14ac:dyDescent="0.25">
      <c r="A98" s="83" t="s">
        <v>297</v>
      </c>
      <c r="B98" s="84"/>
      <c r="C98" s="84"/>
      <c r="D98" s="85"/>
    </row>
    <row r="99" spans="1:4" ht="39" customHeight="1" x14ac:dyDescent="0.25">
      <c r="A99" s="139">
        <v>11</v>
      </c>
      <c r="B99" s="140" t="s">
        <v>322</v>
      </c>
      <c r="C99" s="140"/>
      <c r="D99" s="140"/>
    </row>
    <row r="100" spans="1:4" ht="276" customHeight="1" x14ac:dyDescent="0.25">
      <c r="A100" s="139"/>
      <c r="B100" s="140" t="s">
        <v>321</v>
      </c>
      <c r="C100" s="140"/>
      <c r="D100" s="140"/>
    </row>
    <row r="101" spans="1:4" ht="64.5" customHeight="1" x14ac:dyDescent="0.25">
      <c r="A101" s="140" t="s">
        <v>89</v>
      </c>
      <c r="B101" s="140"/>
      <c r="C101" s="140"/>
      <c r="D101" s="140"/>
    </row>
  </sheetData>
  <mergeCells count="30">
    <mergeCell ref="A99:A100"/>
    <mergeCell ref="B99:D99"/>
    <mergeCell ref="B100:D100"/>
    <mergeCell ref="A101:D101"/>
    <mergeCell ref="A98:D98"/>
    <mergeCell ref="A96:D96"/>
    <mergeCell ref="A49:D49"/>
    <mergeCell ref="A51:A57"/>
    <mergeCell ref="A58:D58"/>
    <mergeCell ref="A60:A73"/>
    <mergeCell ref="A74:D74"/>
    <mergeCell ref="A76:A80"/>
    <mergeCell ref="A81:D81"/>
    <mergeCell ref="A83:A87"/>
    <mergeCell ref="A88:D88"/>
    <mergeCell ref="A90:A93"/>
    <mergeCell ref="A94:D94"/>
    <mergeCell ref="A44:A48"/>
    <mergeCell ref="A1:D1"/>
    <mergeCell ref="A2:D2"/>
    <mergeCell ref="A3:D3"/>
    <mergeCell ref="A11:A14"/>
    <mergeCell ref="A16:A19"/>
    <mergeCell ref="A25:D25"/>
    <mergeCell ref="A27:A29"/>
    <mergeCell ref="A31:A35"/>
    <mergeCell ref="A37:A38"/>
    <mergeCell ref="A40:A41"/>
    <mergeCell ref="A42:D42"/>
    <mergeCell ref="A21:A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5"/>
  <sheetViews>
    <sheetView topLeftCell="A13" workbookViewId="0">
      <selection activeCell="F32" sqref="A1:XFD1048576"/>
    </sheetView>
  </sheetViews>
  <sheetFormatPr defaultRowHeight="15" x14ac:dyDescent="0.25"/>
  <cols>
    <col min="1" max="1" width="17.42578125" style="90" customWidth="1"/>
    <col min="2" max="2" width="38.7109375" style="90" customWidth="1"/>
    <col min="3" max="3" width="27.5703125" style="90" customWidth="1"/>
    <col min="4" max="4" width="15.85546875" style="90" customWidth="1"/>
    <col min="5" max="16384" width="9.140625" style="90"/>
  </cols>
  <sheetData>
    <row r="1" spans="1:4" ht="18.75" x14ac:dyDescent="0.25">
      <c r="A1" s="141" t="s">
        <v>150</v>
      </c>
      <c r="B1" s="141"/>
      <c r="C1" s="141"/>
      <c r="D1" s="141"/>
    </row>
    <row r="2" spans="1:4" ht="18.75" x14ac:dyDescent="0.25">
      <c r="A2" s="159" t="s">
        <v>103</v>
      </c>
      <c r="B2" s="159"/>
      <c r="C2" s="159"/>
      <c r="D2" s="159"/>
    </row>
    <row r="3" spans="1:4" ht="15.75" x14ac:dyDescent="0.25">
      <c r="A3" s="142" t="s">
        <v>46</v>
      </c>
      <c r="B3" s="142"/>
      <c r="C3" s="142"/>
      <c r="D3" s="142"/>
    </row>
    <row r="4" spans="1:4" ht="15.75" x14ac:dyDescent="0.25">
      <c r="A4" s="143"/>
      <c r="B4" s="144"/>
      <c r="C4" s="95"/>
      <c r="D4" s="144"/>
    </row>
    <row r="5" spans="1:4" ht="31.5" x14ac:dyDescent="0.25">
      <c r="A5" s="31" t="s">
        <v>45</v>
      </c>
      <c r="B5" s="96" t="s">
        <v>44</v>
      </c>
      <c r="C5" s="96" t="s">
        <v>43</v>
      </c>
      <c r="D5" s="96" t="s">
        <v>42</v>
      </c>
    </row>
    <row r="6" spans="1:4" ht="47.25" x14ac:dyDescent="0.25">
      <c r="A6" s="31">
        <v>1</v>
      </c>
      <c r="B6" s="96" t="s">
        <v>41</v>
      </c>
      <c r="C6" s="31" t="s">
        <v>40</v>
      </c>
      <c r="D6" s="31" t="s">
        <v>39</v>
      </c>
    </row>
    <row r="7" spans="1:4" ht="31.5" x14ac:dyDescent="0.25">
      <c r="A7" s="97" t="s">
        <v>38</v>
      </c>
      <c r="B7" s="96" t="s">
        <v>37</v>
      </c>
      <c r="C7" s="98" t="s">
        <v>104</v>
      </c>
      <c r="D7" s="96"/>
    </row>
    <row r="8" spans="1:4" ht="15.75" x14ac:dyDescent="0.25">
      <c r="A8" s="97" t="s">
        <v>36</v>
      </c>
      <c r="B8" s="96" t="s">
        <v>35</v>
      </c>
      <c r="C8" s="98">
        <v>53</v>
      </c>
      <c r="D8" s="96"/>
    </row>
    <row r="9" spans="1:4" ht="15.75" x14ac:dyDescent="0.25">
      <c r="A9" s="97" t="s">
        <v>34</v>
      </c>
      <c r="B9" s="96" t="s">
        <v>33</v>
      </c>
      <c r="C9" s="98">
        <v>3.3</v>
      </c>
      <c r="D9" s="96"/>
    </row>
    <row r="10" spans="1:4" ht="47.25" x14ac:dyDescent="0.25">
      <c r="A10" s="97" t="s">
        <v>32</v>
      </c>
      <c r="B10" s="96" t="s">
        <v>127</v>
      </c>
      <c r="C10" s="99">
        <f>SUM(C11:C14)</f>
        <v>157391.5</v>
      </c>
      <c r="D10" s="96"/>
    </row>
    <row r="11" spans="1:4" ht="15.75" x14ac:dyDescent="0.25">
      <c r="A11" s="100"/>
      <c r="B11" s="103" t="s">
        <v>48</v>
      </c>
      <c r="C11" s="98">
        <v>53827.3</v>
      </c>
      <c r="D11" s="96"/>
    </row>
    <row r="12" spans="1:4" ht="15.75" x14ac:dyDescent="0.25">
      <c r="A12" s="101"/>
      <c r="B12" s="103" t="s">
        <v>49</v>
      </c>
      <c r="C12" s="98">
        <v>68248</v>
      </c>
      <c r="D12" s="96"/>
    </row>
    <row r="13" spans="1:4" ht="15.75" x14ac:dyDescent="0.25">
      <c r="A13" s="101"/>
      <c r="B13" s="103" t="s">
        <v>50</v>
      </c>
      <c r="C13" s="98">
        <v>10207</v>
      </c>
      <c r="D13" s="96"/>
    </row>
    <row r="14" spans="1:4" ht="15.75" x14ac:dyDescent="0.25">
      <c r="A14" s="102"/>
      <c r="B14" s="103" t="s">
        <v>51</v>
      </c>
      <c r="C14" s="98">
        <v>25109.200000000001</v>
      </c>
      <c r="D14" s="96"/>
    </row>
    <row r="15" spans="1:4" ht="34.5" x14ac:dyDescent="0.25">
      <c r="A15" s="97" t="s">
        <v>31</v>
      </c>
      <c r="B15" s="96" t="s">
        <v>30</v>
      </c>
      <c r="C15" s="99">
        <f>SUM(C16:C19)</f>
        <v>14947.140000000001</v>
      </c>
      <c r="D15" s="96"/>
    </row>
    <row r="16" spans="1:4" ht="15.75" x14ac:dyDescent="0.25">
      <c r="A16" s="100"/>
      <c r="B16" s="103" t="s">
        <v>48</v>
      </c>
      <c r="C16" s="162">
        <v>1648.5</v>
      </c>
      <c r="D16" s="96"/>
    </row>
    <row r="17" spans="1:4" ht="15.75" x14ac:dyDescent="0.25">
      <c r="A17" s="101"/>
      <c r="B17" s="103" t="s">
        <v>49</v>
      </c>
      <c r="C17" s="98">
        <v>7759.72</v>
      </c>
      <c r="D17" s="96"/>
    </row>
    <row r="18" spans="1:4" ht="15.75" x14ac:dyDescent="0.25">
      <c r="A18" s="101"/>
      <c r="B18" s="103" t="s">
        <v>50</v>
      </c>
      <c r="C18" s="98">
        <v>1945.73</v>
      </c>
      <c r="D18" s="96"/>
    </row>
    <row r="19" spans="1:4" ht="15.75" x14ac:dyDescent="0.25">
      <c r="A19" s="102"/>
      <c r="B19" s="103" t="s">
        <v>51</v>
      </c>
      <c r="C19" s="98">
        <v>3593.19</v>
      </c>
      <c r="D19" s="96"/>
    </row>
    <row r="20" spans="1:4" ht="60" customHeight="1" x14ac:dyDescent="0.25">
      <c r="A20" s="97" t="s">
        <v>323</v>
      </c>
      <c r="B20" s="96" t="s">
        <v>324</v>
      </c>
      <c r="C20" s="96">
        <v>2.1</v>
      </c>
      <c r="D20" s="96"/>
    </row>
    <row r="21" spans="1:4" ht="15.75" x14ac:dyDescent="0.25">
      <c r="A21" s="100"/>
      <c r="B21" s="103" t="s">
        <v>54</v>
      </c>
      <c r="C21" s="31">
        <v>1.4</v>
      </c>
      <c r="D21" s="96"/>
    </row>
    <row r="22" spans="1:4" ht="15.75" x14ac:dyDescent="0.25">
      <c r="A22" s="101"/>
      <c r="B22" s="103" t="s">
        <v>55</v>
      </c>
      <c r="C22" s="149">
        <v>2</v>
      </c>
      <c r="D22" s="96"/>
    </row>
    <row r="23" spans="1:4" ht="15.75" x14ac:dyDescent="0.25">
      <c r="A23" s="101"/>
      <c r="B23" s="103" t="s">
        <v>325</v>
      </c>
      <c r="C23" s="149">
        <v>2</v>
      </c>
      <c r="D23" s="96"/>
    </row>
    <row r="24" spans="1:4" ht="15.75" x14ac:dyDescent="0.25">
      <c r="A24" s="101"/>
      <c r="B24" s="103" t="s">
        <v>56</v>
      </c>
      <c r="C24" s="31">
        <v>2.4</v>
      </c>
      <c r="D24" s="96"/>
    </row>
    <row r="25" spans="1:4" ht="15.75" x14ac:dyDescent="0.25">
      <c r="A25" s="101"/>
      <c r="B25" s="103" t="s">
        <v>327</v>
      </c>
      <c r="C25" s="31">
        <v>4.0999999999999996</v>
      </c>
      <c r="D25" s="96"/>
    </row>
    <row r="26" spans="1:4" ht="15.75" x14ac:dyDescent="0.25">
      <c r="A26" s="102"/>
      <c r="B26" s="103" t="s">
        <v>57</v>
      </c>
      <c r="C26" s="31">
        <v>3.2</v>
      </c>
      <c r="D26" s="96"/>
    </row>
    <row r="27" spans="1:4" ht="15.75" x14ac:dyDescent="0.25">
      <c r="A27" s="104" t="s">
        <v>76</v>
      </c>
      <c r="B27" s="105"/>
      <c r="C27" s="105"/>
      <c r="D27" s="106"/>
    </row>
    <row r="28" spans="1:4" ht="31.5" x14ac:dyDescent="0.25">
      <c r="A28" s="31">
        <v>2</v>
      </c>
      <c r="B28" s="96" t="s">
        <v>29</v>
      </c>
      <c r="C28" s="31" t="s">
        <v>215</v>
      </c>
      <c r="D28" s="31" t="s">
        <v>0</v>
      </c>
    </row>
    <row r="29" spans="1:4" ht="15.75" x14ac:dyDescent="0.25">
      <c r="A29" s="107"/>
      <c r="B29" s="103" t="s">
        <v>52</v>
      </c>
      <c r="C29" s="108">
        <v>273.60000000000002</v>
      </c>
      <c r="D29" s="96"/>
    </row>
    <row r="30" spans="1:4" ht="15.75" x14ac:dyDescent="0.25">
      <c r="A30" s="109"/>
      <c r="B30" s="103" t="s">
        <v>138</v>
      </c>
      <c r="C30" s="108">
        <v>113.678</v>
      </c>
      <c r="D30" s="110"/>
    </row>
    <row r="31" spans="1:4" ht="15.75" x14ac:dyDescent="0.25">
      <c r="A31" s="111"/>
      <c r="B31" s="103" t="s">
        <v>53</v>
      </c>
      <c r="C31" s="112">
        <f>C30/C29</f>
        <v>0.41548976608187133</v>
      </c>
      <c r="D31" s="113"/>
    </row>
    <row r="32" spans="1:4" ht="34.5" x14ac:dyDescent="0.25">
      <c r="A32" s="97" t="s">
        <v>28</v>
      </c>
      <c r="B32" s="114" t="s">
        <v>75</v>
      </c>
      <c r="C32" s="153">
        <f>SUM(C33:C37)</f>
        <v>113.678</v>
      </c>
      <c r="D32" s="96"/>
    </row>
    <row r="33" spans="1:4" ht="15.75" x14ac:dyDescent="0.25">
      <c r="A33" s="107"/>
      <c r="B33" s="103" t="s">
        <v>54</v>
      </c>
      <c r="C33" s="108">
        <v>8.0079999999999991</v>
      </c>
      <c r="D33" s="96"/>
    </row>
    <row r="34" spans="1:4" ht="15.75" x14ac:dyDescent="0.25">
      <c r="A34" s="109"/>
      <c r="B34" s="103" t="s">
        <v>55</v>
      </c>
      <c r="C34" s="108">
        <v>36.509</v>
      </c>
      <c r="D34" s="96"/>
    </row>
    <row r="35" spans="1:4" ht="15.75" x14ac:dyDescent="0.25">
      <c r="A35" s="109"/>
      <c r="B35" s="103" t="s">
        <v>56</v>
      </c>
      <c r="C35" s="108">
        <v>52.692</v>
      </c>
      <c r="D35" s="96"/>
    </row>
    <row r="36" spans="1:4" ht="15.75" x14ac:dyDescent="0.25">
      <c r="A36" s="109"/>
      <c r="B36" s="103" t="s">
        <v>57</v>
      </c>
      <c r="C36" s="108">
        <v>16.469000000000001</v>
      </c>
      <c r="D36" s="96"/>
    </row>
    <row r="37" spans="1:4" ht="15.75" x14ac:dyDescent="0.25">
      <c r="A37" s="111"/>
      <c r="B37" s="103" t="s">
        <v>156</v>
      </c>
      <c r="C37" s="108">
        <v>0</v>
      </c>
      <c r="D37" s="96"/>
    </row>
    <row r="38" spans="1:4" ht="34.5" x14ac:dyDescent="0.25">
      <c r="A38" s="97" t="s">
        <v>27</v>
      </c>
      <c r="B38" s="114" t="s">
        <v>26</v>
      </c>
      <c r="C38" s="117"/>
      <c r="D38" s="96"/>
    </row>
    <row r="39" spans="1:4" ht="15.75" x14ac:dyDescent="0.25">
      <c r="A39" s="107"/>
      <c r="B39" s="103" t="s">
        <v>52</v>
      </c>
      <c r="C39" s="108">
        <v>273.60000000000002</v>
      </c>
      <c r="D39" s="96"/>
    </row>
    <row r="40" spans="1:4" ht="15.75" x14ac:dyDescent="0.25">
      <c r="A40" s="111"/>
      <c r="B40" s="103" t="s">
        <v>58</v>
      </c>
      <c r="C40" s="108">
        <v>107.56699999999999</v>
      </c>
      <c r="D40" s="96"/>
    </row>
    <row r="41" spans="1:4" ht="31.5" x14ac:dyDescent="0.25">
      <c r="A41" s="97" t="s">
        <v>25</v>
      </c>
      <c r="B41" s="118" t="s">
        <v>298</v>
      </c>
      <c r="C41" s="110"/>
      <c r="D41" s="96"/>
    </row>
    <row r="42" spans="1:4" ht="15.75" x14ac:dyDescent="0.25">
      <c r="A42" s="107"/>
      <c r="B42" s="103" t="s">
        <v>52</v>
      </c>
      <c r="C42" s="116">
        <v>60.5</v>
      </c>
      <c r="D42" s="96"/>
    </row>
    <row r="43" spans="1:4" ht="15.75" x14ac:dyDescent="0.25">
      <c r="A43" s="111"/>
      <c r="B43" s="103" t="s">
        <v>58</v>
      </c>
      <c r="C43" s="98">
        <v>0.94499999999999995</v>
      </c>
      <c r="D43" s="96"/>
    </row>
    <row r="44" spans="1:4" ht="21.75" customHeight="1" x14ac:dyDescent="0.25">
      <c r="A44" s="120" t="s">
        <v>78</v>
      </c>
      <c r="B44" s="121"/>
      <c r="C44" s="121"/>
      <c r="D44" s="122"/>
    </row>
    <row r="45" spans="1:4" ht="31.5" x14ac:dyDescent="0.25">
      <c r="A45" s="31">
        <v>3</v>
      </c>
      <c r="B45" s="114" t="s">
        <v>23</v>
      </c>
      <c r="C45" s="98" t="s">
        <v>151</v>
      </c>
      <c r="D45" s="31" t="s">
        <v>0</v>
      </c>
    </row>
    <row r="46" spans="1:4" ht="15.75" x14ac:dyDescent="0.25">
      <c r="A46" s="107"/>
      <c r="B46" s="103" t="s">
        <v>59</v>
      </c>
      <c r="C46" s="99" t="s">
        <v>165</v>
      </c>
      <c r="D46" s="96"/>
    </row>
    <row r="47" spans="1:4" ht="15.75" x14ac:dyDescent="0.25">
      <c r="A47" s="109"/>
      <c r="B47" s="103" t="s">
        <v>60</v>
      </c>
      <c r="C47" s="98" t="s">
        <v>166</v>
      </c>
      <c r="D47" s="96"/>
    </row>
    <row r="48" spans="1:4" ht="15.75" x14ac:dyDescent="0.25">
      <c r="A48" s="109"/>
      <c r="B48" s="103" t="s">
        <v>153</v>
      </c>
      <c r="C48" s="98" t="s">
        <v>167</v>
      </c>
      <c r="D48" s="96"/>
    </row>
    <row r="49" spans="1:4" ht="15.75" x14ac:dyDescent="0.25">
      <c r="A49" s="109"/>
      <c r="B49" s="103" t="s">
        <v>62</v>
      </c>
      <c r="C49" s="123" t="s">
        <v>169</v>
      </c>
      <c r="D49" s="96"/>
    </row>
    <row r="50" spans="1:4" ht="15.75" x14ac:dyDescent="0.25">
      <c r="A50" s="111"/>
      <c r="B50" s="103" t="s">
        <v>63</v>
      </c>
      <c r="C50" s="123" t="s">
        <v>168</v>
      </c>
      <c r="D50" s="96"/>
    </row>
    <row r="51" spans="1:4" ht="79.5" customHeight="1" x14ac:dyDescent="0.25">
      <c r="A51" s="163" t="s">
        <v>170</v>
      </c>
      <c r="B51" s="164"/>
      <c r="C51" s="164"/>
      <c r="D51" s="165"/>
    </row>
    <row r="52" spans="1:4" ht="47.25" x14ac:dyDescent="0.25">
      <c r="A52" s="31">
        <v>4</v>
      </c>
      <c r="B52" s="118" t="s">
        <v>136</v>
      </c>
      <c r="C52" s="31" t="s">
        <v>215</v>
      </c>
      <c r="D52" s="31" t="s">
        <v>0</v>
      </c>
    </row>
    <row r="53" spans="1:4" ht="15.75" x14ac:dyDescent="0.25">
      <c r="A53" s="107"/>
      <c r="B53" s="103" t="s">
        <v>64</v>
      </c>
      <c r="C53" s="99" t="s">
        <v>308</v>
      </c>
      <c r="D53" s="96"/>
    </row>
    <row r="54" spans="1:4" ht="15.75" x14ac:dyDescent="0.25">
      <c r="A54" s="109"/>
      <c r="B54" s="103" t="s">
        <v>65</v>
      </c>
      <c r="C54" s="98" t="s">
        <v>309</v>
      </c>
      <c r="D54" s="96"/>
    </row>
    <row r="55" spans="1:4" ht="15.75" customHeight="1" x14ac:dyDescent="0.25">
      <c r="A55" s="109"/>
      <c r="B55" s="103" t="s">
        <v>85</v>
      </c>
      <c r="C55" s="31">
        <v>0</v>
      </c>
      <c r="D55" s="96"/>
    </row>
    <row r="56" spans="1:4" ht="15.75" customHeight="1" x14ac:dyDescent="0.25">
      <c r="A56" s="109"/>
      <c r="B56" s="103" t="s">
        <v>86</v>
      </c>
      <c r="C56" s="31">
        <v>0</v>
      </c>
      <c r="D56" s="96"/>
    </row>
    <row r="57" spans="1:4" ht="15.75" customHeight="1" x14ac:dyDescent="0.25">
      <c r="A57" s="109"/>
      <c r="B57" s="103" t="s">
        <v>87</v>
      </c>
      <c r="C57" s="31" t="s">
        <v>310</v>
      </c>
      <c r="D57" s="96"/>
    </row>
    <row r="58" spans="1:4" ht="15.75" x14ac:dyDescent="0.25">
      <c r="A58" s="109"/>
      <c r="B58" s="103" t="s">
        <v>66</v>
      </c>
      <c r="C58" s="98">
        <v>0</v>
      </c>
      <c r="D58" s="96"/>
    </row>
    <row r="59" spans="1:4" ht="31.5" x14ac:dyDescent="0.25">
      <c r="A59" s="111"/>
      <c r="B59" s="103" t="s">
        <v>67</v>
      </c>
      <c r="C59" s="98" t="s">
        <v>311</v>
      </c>
      <c r="D59" s="96"/>
    </row>
    <row r="60" spans="1:4" ht="18.75" customHeight="1" x14ac:dyDescent="0.25">
      <c r="A60" s="83" t="s">
        <v>82</v>
      </c>
      <c r="B60" s="84"/>
      <c r="C60" s="84"/>
      <c r="D60" s="85"/>
    </row>
    <row r="61" spans="1:4" ht="63" x14ac:dyDescent="0.25">
      <c r="A61" s="31">
        <v>5</v>
      </c>
      <c r="B61" s="114" t="s">
        <v>21</v>
      </c>
      <c r="C61" s="31" t="s">
        <v>266</v>
      </c>
      <c r="D61" s="31" t="s">
        <v>0</v>
      </c>
    </row>
    <row r="62" spans="1:4" ht="15.75" x14ac:dyDescent="0.25">
      <c r="A62" s="107"/>
      <c r="B62" s="124" t="s">
        <v>20</v>
      </c>
      <c r="C62" s="119">
        <f>C63+C68+C69+C70+C74+C75</f>
        <v>21477.800000000003</v>
      </c>
      <c r="D62" s="96"/>
    </row>
    <row r="63" spans="1:4" ht="78.75" x14ac:dyDescent="0.25">
      <c r="A63" s="109"/>
      <c r="B63" s="125" t="s">
        <v>19</v>
      </c>
      <c r="C63" s="98">
        <f>C64+C65+C66+C67</f>
        <v>7143.4000000000005</v>
      </c>
      <c r="D63" s="96"/>
    </row>
    <row r="64" spans="1:4" ht="31.5" x14ac:dyDescent="0.25">
      <c r="A64" s="109"/>
      <c r="B64" s="124" t="s">
        <v>123</v>
      </c>
      <c r="C64" s="98"/>
      <c r="D64" s="96"/>
    </row>
    <row r="65" spans="1:4" ht="47.25" x14ac:dyDescent="0.25">
      <c r="A65" s="109"/>
      <c r="B65" s="124" t="s">
        <v>109</v>
      </c>
      <c r="C65" s="98">
        <v>2.2999999999999998</v>
      </c>
      <c r="D65" s="96"/>
    </row>
    <row r="66" spans="1:4" ht="31.5" x14ac:dyDescent="0.25">
      <c r="A66" s="109"/>
      <c r="B66" s="124" t="s">
        <v>110</v>
      </c>
      <c r="C66" s="98"/>
      <c r="D66" s="96"/>
    </row>
    <row r="67" spans="1:4" ht="31.5" x14ac:dyDescent="0.25">
      <c r="A67" s="109"/>
      <c r="B67" s="124" t="s">
        <v>111</v>
      </c>
      <c r="C67" s="98">
        <v>7141.1</v>
      </c>
      <c r="D67" s="96"/>
    </row>
    <row r="68" spans="1:4" ht="63" x14ac:dyDescent="0.25">
      <c r="A68" s="109"/>
      <c r="B68" s="125" t="s">
        <v>18</v>
      </c>
      <c r="C68" s="98">
        <v>1440</v>
      </c>
      <c r="D68" s="96"/>
    </row>
    <row r="69" spans="1:4" ht="63" x14ac:dyDescent="0.25">
      <c r="A69" s="109"/>
      <c r="B69" s="124" t="s">
        <v>73</v>
      </c>
      <c r="C69" s="98">
        <v>5</v>
      </c>
      <c r="D69" s="124"/>
    </row>
    <row r="70" spans="1:4" ht="47.25" x14ac:dyDescent="0.25">
      <c r="A70" s="109"/>
      <c r="B70" s="124" t="s">
        <v>17</v>
      </c>
      <c r="C70" s="116">
        <f>C71+C72+C73</f>
        <v>12889.4</v>
      </c>
      <c r="D70" s="124"/>
    </row>
    <row r="71" spans="1:4" ht="31.5" x14ac:dyDescent="0.25">
      <c r="A71" s="109"/>
      <c r="B71" s="124" t="s">
        <v>124</v>
      </c>
      <c r="C71" s="116">
        <v>12889.4</v>
      </c>
      <c r="D71" s="118"/>
    </row>
    <row r="72" spans="1:4" ht="31.5" x14ac:dyDescent="0.25">
      <c r="A72" s="109"/>
      <c r="B72" s="124" t="s">
        <v>120</v>
      </c>
      <c r="C72" s="119"/>
      <c r="D72" s="124"/>
    </row>
    <row r="73" spans="1:4" ht="31.5" x14ac:dyDescent="0.25">
      <c r="A73" s="109"/>
      <c r="B73" s="124" t="s">
        <v>121</v>
      </c>
      <c r="C73" s="119"/>
      <c r="D73" s="124"/>
    </row>
    <row r="74" spans="1:4" ht="63" x14ac:dyDescent="0.25">
      <c r="A74" s="109"/>
      <c r="B74" s="124" t="s">
        <v>16</v>
      </c>
      <c r="C74" s="98">
        <v>0</v>
      </c>
      <c r="D74" s="124"/>
    </row>
    <row r="75" spans="1:4" ht="63" x14ac:dyDescent="0.25">
      <c r="A75" s="111"/>
      <c r="B75" s="124" t="s">
        <v>15</v>
      </c>
      <c r="C75" s="98">
        <v>0</v>
      </c>
      <c r="D75" s="124"/>
    </row>
    <row r="76" spans="1:4" ht="87" customHeight="1" x14ac:dyDescent="0.25">
      <c r="A76" s="120" t="s">
        <v>80</v>
      </c>
      <c r="B76" s="121"/>
      <c r="C76" s="121"/>
      <c r="D76" s="122"/>
    </row>
    <row r="77" spans="1:4" ht="50.25" customHeight="1" x14ac:dyDescent="0.25">
      <c r="A77" s="31">
        <v>6</v>
      </c>
      <c r="B77" s="118" t="s">
        <v>125</v>
      </c>
      <c r="C77" s="166" t="s">
        <v>215</v>
      </c>
      <c r="D77" s="31" t="s">
        <v>0</v>
      </c>
    </row>
    <row r="78" spans="1:4" ht="18.75" customHeight="1" x14ac:dyDescent="0.25">
      <c r="A78" s="107"/>
      <c r="B78" s="167" t="s">
        <v>145</v>
      </c>
      <c r="C78" s="168" t="s">
        <v>267</v>
      </c>
      <c r="D78" s="169"/>
    </row>
    <row r="79" spans="1:4" ht="18.75" customHeight="1" x14ac:dyDescent="0.25">
      <c r="A79" s="109"/>
      <c r="B79" s="170"/>
      <c r="C79" s="171"/>
      <c r="D79" s="169"/>
    </row>
    <row r="80" spans="1:4" ht="18.75" customHeight="1" x14ac:dyDescent="0.25">
      <c r="A80" s="109"/>
      <c r="B80" s="172"/>
      <c r="C80" s="173"/>
      <c r="D80" s="169"/>
    </row>
    <row r="81" spans="1:4" ht="32.25" customHeight="1" x14ac:dyDescent="0.25">
      <c r="A81" s="109"/>
      <c r="B81" s="124" t="s">
        <v>147</v>
      </c>
      <c r="C81" s="174" t="s">
        <v>312</v>
      </c>
      <c r="D81" s="124"/>
    </row>
    <row r="82" spans="1:4" ht="32.25" customHeight="1" x14ac:dyDescent="0.25">
      <c r="A82" s="109"/>
      <c r="B82" s="124" t="s">
        <v>146</v>
      </c>
      <c r="C82" s="128" t="s">
        <v>313</v>
      </c>
      <c r="D82" s="124"/>
    </row>
    <row r="83" spans="1:4" ht="32.25" customHeight="1" x14ac:dyDescent="0.25">
      <c r="A83" s="109"/>
      <c r="B83" s="124" t="s">
        <v>148</v>
      </c>
      <c r="C83" s="30" t="s">
        <v>171</v>
      </c>
      <c r="D83" s="124"/>
    </row>
    <row r="84" spans="1:4" ht="32.25" customHeight="1" x14ac:dyDescent="0.25">
      <c r="A84" s="111"/>
      <c r="B84" s="124" t="s">
        <v>149</v>
      </c>
      <c r="C84" s="30" t="s">
        <v>172</v>
      </c>
      <c r="D84" s="124"/>
    </row>
    <row r="85" spans="1:4" ht="47.25" customHeight="1" x14ac:dyDescent="0.25">
      <c r="A85" s="120" t="s">
        <v>83</v>
      </c>
      <c r="B85" s="121"/>
      <c r="C85" s="121"/>
      <c r="D85" s="122"/>
    </row>
    <row r="86" spans="1:4" ht="32.25" customHeight="1" x14ac:dyDescent="0.25">
      <c r="A86" s="31">
        <v>7</v>
      </c>
      <c r="B86" s="118" t="s">
        <v>287</v>
      </c>
      <c r="C86" s="96">
        <f>C87+C88+C89+C90+C91</f>
        <v>0</v>
      </c>
      <c r="D86" s="31" t="s">
        <v>0</v>
      </c>
    </row>
    <row r="87" spans="1:4" ht="18.75" customHeight="1" x14ac:dyDescent="0.25">
      <c r="A87" s="129"/>
      <c r="B87" s="124" t="s">
        <v>240</v>
      </c>
      <c r="C87" s="31">
        <v>0</v>
      </c>
      <c r="D87" s="138"/>
    </row>
    <row r="88" spans="1:4" ht="18.75" customHeight="1" x14ac:dyDescent="0.25">
      <c r="A88" s="131"/>
      <c r="B88" s="124" t="s">
        <v>241</v>
      </c>
      <c r="C88" s="31">
        <v>0</v>
      </c>
      <c r="D88" s="138"/>
    </row>
    <row r="89" spans="1:4" ht="18.75" customHeight="1" x14ac:dyDescent="0.25">
      <c r="A89" s="131"/>
      <c r="B89" s="124" t="s">
        <v>239</v>
      </c>
      <c r="C89" s="31">
        <v>0</v>
      </c>
      <c r="D89" s="138"/>
    </row>
    <row r="90" spans="1:4" ht="21.75" customHeight="1" x14ac:dyDescent="0.25">
      <c r="A90" s="131"/>
      <c r="B90" s="124" t="s">
        <v>268</v>
      </c>
      <c r="C90" s="31">
        <v>0</v>
      </c>
      <c r="D90" s="138"/>
    </row>
    <row r="91" spans="1:4" ht="33.75" customHeight="1" x14ac:dyDescent="0.25">
      <c r="A91" s="132"/>
      <c r="B91" s="124" t="s">
        <v>269</v>
      </c>
      <c r="C91" s="31">
        <v>0</v>
      </c>
      <c r="D91" s="138"/>
    </row>
    <row r="92" spans="1:4" ht="30.75" customHeight="1" x14ac:dyDescent="0.25">
      <c r="A92" s="155" t="s">
        <v>173</v>
      </c>
      <c r="B92" s="156"/>
      <c r="C92" s="156"/>
      <c r="D92" s="157"/>
    </row>
    <row r="93" spans="1:4" ht="32.25" customHeight="1" x14ac:dyDescent="0.25">
      <c r="A93" s="31">
        <v>8</v>
      </c>
      <c r="B93" s="118" t="s">
        <v>7</v>
      </c>
      <c r="C93" s="96"/>
      <c r="D93" s="31" t="s">
        <v>0</v>
      </c>
    </row>
    <row r="94" spans="1:4" ht="32.25" customHeight="1" x14ac:dyDescent="0.25">
      <c r="A94" s="129"/>
      <c r="B94" s="124" t="s">
        <v>6</v>
      </c>
      <c r="C94" s="31" t="s">
        <v>22</v>
      </c>
      <c r="D94" s="133"/>
    </row>
    <row r="95" spans="1:4" ht="32.25" customHeight="1" x14ac:dyDescent="0.25">
      <c r="A95" s="131"/>
      <c r="B95" s="124" t="s">
        <v>5</v>
      </c>
      <c r="C95" s="31" t="s">
        <v>22</v>
      </c>
      <c r="D95" s="31" t="s">
        <v>0</v>
      </c>
    </row>
    <row r="96" spans="1:4" ht="47.25" x14ac:dyDescent="0.25">
      <c r="A96" s="131"/>
      <c r="B96" s="124" t="s">
        <v>4</v>
      </c>
      <c r="C96" s="98" t="s">
        <v>175</v>
      </c>
      <c r="D96" s="31" t="s">
        <v>3</v>
      </c>
    </row>
    <row r="97" spans="1:4" ht="47.25" x14ac:dyDescent="0.25">
      <c r="A97" s="131"/>
      <c r="B97" s="124" t="s">
        <v>155</v>
      </c>
      <c r="C97" s="98" t="s">
        <v>181</v>
      </c>
      <c r="D97" s="31" t="s">
        <v>3</v>
      </c>
    </row>
    <row r="98" spans="1:4" ht="145.5" customHeight="1" x14ac:dyDescent="0.25">
      <c r="A98" s="134" t="s">
        <v>174</v>
      </c>
      <c r="B98" s="135"/>
      <c r="C98" s="135"/>
      <c r="D98" s="136"/>
    </row>
    <row r="99" spans="1:4" ht="65.25" customHeight="1" x14ac:dyDescent="0.25">
      <c r="A99" s="31">
        <v>9</v>
      </c>
      <c r="B99" s="118" t="s">
        <v>2</v>
      </c>
      <c r="C99" s="158" t="s">
        <v>163</v>
      </c>
      <c r="D99" s="138"/>
    </row>
    <row r="100" spans="1:4" ht="32.25" customHeight="1" x14ac:dyDescent="0.25">
      <c r="A100" s="120" t="s">
        <v>164</v>
      </c>
      <c r="B100" s="121"/>
      <c r="C100" s="121"/>
      <c r="D100" s="122"/>
    </row>
    <row r="101" spans="1:4" ht="34.5" customHeight="1" x14ac:dyDescent="0.25">
      <c r="A101" s="31">
        <v>10</v>
      </c>
      <c r="B101" s="114" t="s">
        <v>1</v>
      </c>
      <c r="C101" s="123">
        <v>0.156</v>
      </c>
      <c r="D101" s="31" t="s">
        <v>0</v>
      </c>
    </row>
    <row r="102" spans="1:4" ht="34.5" customHeight="1" x14ac:dyDescent="0.25">
      <c r="A102" s="83" t="s">
        <v>297</v>
      </c>
      <c r="B102" s="84"/>
      <c r="C102" s="84"/>
      <c r="D102" s="85"/>
    </row>
    <row r="103" spans="1:4" ht="39" customHeight="1" x14ac:dyDescent="0.25">
      <c r="A103" s="139">
        <v>11</v>
      </c>
      <c r="B103" s="140" t="s">
        <v>322</v>
      </c>
      <c r="C103" s="140"/>
      <c r="D103" s="140"/>
    </row>
    <row r="104" spans="1:4" ht="276" customHeight="1" x14ac:dyDescent="0.25">
      <c r="A104" s="139"/>
      <c r="B104" s="140" t="s">
        <v>321</v>
      </c>
      <c r="C104" s="140"/>
      <c r="D104" s="140"/>
    </row>
    <row r="105" spans="1:4" ht="64.5" customHeight="1" x14ac:dyDescent="0.25">
      <c r="A105" s="140" t="s">
        <v>89</v>
      </c>
      <c r="B105" s="140"/>
      <c r="C105" s="140"/>
      <c r="D105" s="140"/>
    </row>
  </sheetData>
  <mergeCells count="32">
    <mergeCell ref="A46:A50"/>
    <mergeCell ref="A1:D1"/>
    <mergeCell ref="A2:D2"/>
    <mergeCell ref="A3:D3"/>
    <mergeCell ref="A11:A14"/>
    <mergeCell ref="A16:A19"/>
    <mergeCell ref="A27:D27"/>
    <mergeCell ref="A29:A31"/>
    <mergeCell ref="A33:A37"/>
    <mergeCell ref="A39:A40"/>
    <mergeCell ref="A42:A43"/>
    <mergeCell ref="A44:D44"/>
    <mergeCell ref="A21:A26"/>
    <mergeCell ref="A100:D100"/>
    <mergeCell ref="A51:D51"/>
    <mergeCell ref="A53:A59"/>
    <mergeCell ref="A60:D60"/>
    <mergeCell ref="A62:A75"/>
    <mergeCell ref="A76:D76"/>
    <mergeCell ref="A78:A84"/>
    <mergeCell ref="B78:B80"/>
    <mergeCell ref="C78:C80"/>
    <mergeCell ref="A85:D85"/>
    <mergeCell ref="A87:A91"/>
    <mergeCell ref="A92:D92"/>
    <mergeCell ref="A94:A97"/>
    <mergeCell ref="A98:D98"/>
    <mergeCell ref="A103:A104"/>
    <mergeCell ref="B103:D103"/>
    <mergeCell ref="B104:D104"/>
    <mergeCell ref="A105:D105"/>
    <mergeCell ref="A102:D10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01"/>
  <sheetViews>
    <sheetView topLeftCell="A7" workbookViewId="0">
      <selection activeCell="F24" sqref="A1:XFD1048576"/>
    </sheetView>
  </sheetViews>
  <sheetFormatPr defaultRowHeight="15" x14ac:dyDescent="0.25"/>
  <cols>
    <col min="1" max="1" width="8.42578125" style="90" customWidth="1"/>
    <col min="2" max="2" width="36.5703125" style="90" customWidth="1"/>
    <col min="3" max="3" width="31.7109375" style="90" customWidth="1"/>
    <col min="4" max="4" width="29" style="90" customWidth="1"/>
    <col min="5" max="16384" width="9.140625" style="90"/>
  </cols>
  <sheetData>
    <row r="1" spans="1:4" ht="18.75" x14ac:dyDescent="0.25">
      <c r="A1" s="89" t="s">
        <v>150</v>
      </c>
      <c r="B1" s="89"/>
      <c r="C1" s="89"/>
      <c r="D1" s="89"/>
    </row>
    <row r="2" spans="1:4" ht="18.75" x14ac:dyDescent="0.25">
      <c r="A2" s="89" t="s">
        <v>105</v>
      </c>
      <c r="B2" s="89"/>
      <c r="C2" s="89"/>
      <c r="D2" s="89"/>
    </row>
    <row r="3" spans="1:4" ht="15.75" x14ac:dyDescent="0.25">
      <c r="A3" s="92" t="s">
        <v>46</v>
      </c>
      <c r="B3" s="92"/>
      <c r="C3" s="92"/>
      <c r="D3" s="92"/>
    </row>
    <row r="4" spans="1:4" ht="15.75" x14ac:dyDescent="0.25">
      <c r="A4" s="175"/>
      <c r="B4" s="175"/>
      <c r="C4" s="175"/>
      <c r="D4" s="175"/>
    </row>
    <row r="5" spans="1:4" ht="31.5" x14ac:dyDescent="0.25">
      <c r="A5" s="31" t="s">
        <v>45</v>
      </c>
      <c r="B5" s="96" t="s">
        <v>44</v>
      </c>
      <c r="C5" s="96" t="s">
        <v>43</v>
      </c>
      <c r="D5" s="118" t="s">
        <v>42</v>
      </c>
    </row>
    <row r="6" spans="1:4" ht="31.5" x14ac:dyDescent="0.25">
      <c r="A6" s="31">
        <v>1</v>
      </c>
      <c r="B6" s="96" t="s">
        <v>41</v>
      </c>
      <c r="C6" s="31" t="s">
        <v>40</v>
      </c>
      <c r="D6" s="124" t="s">
        <v>39</v>
      </c>
    </row>
    <row r="7" spans="1:4" ht="15.75" x14ac:dyDescent="0.25">
      <c r="A7" s="97" t="s">
        <v>38</v>
      </c>
      <c r="B7" s="96" t="s">
        <v>37</v>
      </c>
      <c r="C7" s="30" t="s">
        <v>106</v>
      </c>
      <c r="D7" s="124"/>
    </row>
    <row r="8" spans="1:4" ht="31.5" x14ac:dyDescent="0.25">
      <c r="A8" s="97" t="s">
        <v>36</v>
      </c>
      <c r="B8" s="96" t="s">
        <v>35</v>
      </c>
      <c r="C8" s="30">
        <v>93</v>
      </c>
      <c r="D8" s="124"/>
    </row>
    <row r="9" spans="1:4" ht="15.75" x14ac:dyDescent="0.25">
      <c r="A9" s="97" t="s">
        <v>34</v>
      </c>
      <c r="B9" s="96" t="s">
        <v>33</v>
      </c>
      <c r="C9" s="30">
        <v>3.8</v>
      </c>
      <c r="D9" s="124"/>
    </row>
    <row r="10" spans="1:4" ht="35.25" customHeight="1" x14ac:dyDescent="0.25">
      <c r="A10" s="97" t="s">
        <v>32</v>
      </c>
      <c r="B10" s="96" t="s">
        <v>137</v>
      </c>
      <c r="C10" s="30">
        <f>SUM(C11:C14)</f>
        <v>32828</v>
      </c>
      <c r="D10" s="124"/>
    </row>
    <row r="11" spans="1:4" ht="15.75" x14ac:dyDescent="0.25">
      <c r="A11" s="176"/>
      <c r="B11" s="33" t="s">
        <v>48</v>
      </c>
      <c r="C11" s="30">
        <v>9255</v>
      </c>
      <c r="D11" s="124"/>
    </row>
    <row r="12" spans="1:4" ht="15.75" x14ac:dyDescent="0.25">
      <c r="A12" s="176"/>
      <c r="B12" s="33" t="s">
        <v>49</v>
      </c>
      <c r="C12" s="30">
        <v>5027</v>
      </c>
      <c r="D12" s="124"/>
    </row>
    <row r="13" spans="1:4" ht="15.75" x14ac:dyDescent="0.25">
      <c r="A13" s="176"/>
      <c r="B13" s="33" t="s">
        <v>50</v>
      </c>
      <c r="C13" s="30">
        <v>2059</v>
      </c>
      <c r="D13" s="124"/>
    </row>
    <row r="14" spans="1:4" ht="15.75" x14ac:dyDescent="0.25">
      <c r="A14" s="176"/>
      <c r="B14" s="33" t="s">
        <v>51</v>
      </c>
      <c r="C14" s="30">
        <v>16487</v>
      </c>
      <c r="D14" s="124"/>
    </row>
    <row r="15" spans="1:4" ht="34.5" x14ac:dyDescent="0.25">
      <c r="A15" s="97" t="s">
        <v>31</v>
      </c>
      <c r="B15" s="96" t="s">
        <v>30</v>
      </c>
      <c r="C15" s="30">
        <f>SUM(C16:C19)</f>
        <v>3988.3599999999997</v>
      </c>
      <c r="D15" s="124"/>
    </row>
    <row r="16" spans="1:4" ht="15.75" x14ac:dyDescent="0.25">
      <c r="A16" s="176"/>
      <c r="B16" s="33" t="s">
        <v>48</v>
      </c>
      <c r="C16" s="30">
        <v>163.47999999999999</v>
      </c>
      <c r="D16" s="124"/>
    </row>
    <row r="17" spans="1:4" ht="15.75" x14ac:dyDescent="0.25">
      <c r="A17" s="176"/>
      <c r="B17" s="33" t="s">
        <v>49</v>
      </c>
      <c r="C17" s="30">
        <v>544.95000000000005</v>
      </c>
      <c r="D17" s="124"/>
    </row>
    <row r="18" spans="1:4" ht="15.75" x14ac:dyDescent="0.25">
      <c r="A18" s="176"/>
      <c r="B18" s="33" t="s">
        <v>50</v>
      </c>
      <c r="C18" s="30">
        <v>362.58</v>
      </c>
      <c r="D18" s="124"/>
    </row>
    <row r="19" spans="1:4" ht="15.75" x14ac:dyDescent="0.25">
      <c r="A19" s="176"/>
      <c r="B19" s="33" t="s">
        <v>51</v>
      </c>
      <c r="C19" s="30">
        <v>2917.35</v>
      </c>
      <c r="D19" s="124"/>
    </row>
    <row r="20" spans="1:4" ht="60" customHeight="1" x14ac:dyDescent="0.25">
      <c r="A20" s="97" t="s">
        <v>323</v>
      </c>
      <c r="B20" s="96" t="s">
        <v>324</v>
      </c>
      <c r="C20" s="96">
        <v>1.5</v>
      </c>
      <c r="D20" s="96"/>
    </row>
    <row r="21" spans="1:4" ht="15.75" x14ac:dyDescent="0.25">
      <c r="A21" s="100"/>
      <c r="B21" s="103" t="s">
        <v>54</v>
      </c>
      <c r="C21" s="31">
        <v>1.5</v>
      </c>
      <c r="D21" s="96"/>
    </row>
    <row r="22" spans="1:4" ht="15.75" x14ac:dyDescent="0.25">
      <c r="A22" s="101"/>
      <c r="B22" s="103" t="s">
        <v>55</v>
      </c>
      <c r="C22" s="31">
        <v>1.3</v>
      </c>
      <c r="D22" s="96"/>
    </row>
    <row r="23" spans="1:4" ht="15.75" x14ac:dyDescent="0.25">
      <c r="A23" s="101"/>
      <c r="B23" s="103" t="s">
        <v>56</v>
      </c>
      <c r="C23" s="31">
        <v>1.6</v>
      </c>
      <c r="D23" s="96"/>
    </row>
    <row r="24" spans="1:4" ht="15.75" x14ac:dyDescent="0.25">
      <c r="A24" s="102"/>
      <c r="B24" s="103" t="s">
        <v>57</v>
      </c>
      <c r="C24" s="31">
        <v>2.1</v>
      </c>
      <c r="D24" s="96"/>
    </row>
    <row r="25" spans="1:4" ht="15.75" x14ac:dyDescent="0.25">
      <c r="A25" s="86" t="s">
        <v>76</v>
      </c>
      <c r="B25" s="87"/>
      <c r="C25" s="87"/>
      <c r="D25" s="88"/>
    </row>
    <row r="26" spans="1:4" ht="31.5" x14ac:dyDescent="0.25">
      <c r="A26" s="31">
        <v>2</v>
      </c>
      <c r="B26" s="96" t="s">
        <v>29</v>
      </c>
      <c r="C26" s="31" t="s">
        <v>215</v>
      </c>
      <c r="D26" s="124" t="s">
        <v>0</v>
      </c>
    </row>
    <row r="27" spans="1:4" ht="15.75" x14ac:dyDescent="0.25">
      <c r="A27" s="139"/>
      <c r="B27" s="33" t="s">
        <v>52</v>
      </c>
      <c r="C27" s="30">
        <v>37.299999999999997</v>
      </c>
      <c r="D27" s="124"/>
    </row>
    <row r="28" spans="1:4" ht="15.75" x14ac:dyDescent="0.25">
      <c r="A28" s="139"/>
      <c r="B28" s="33" t="s">
        <v>207</v>
      </c>
      <c r="C28" s="30">
        <v>35.825000000000003</v>
      </c>
      <c r="D28" s="124"/>
    </row>
    <row r="29" spans="1:4" ht="15.75" x14ac:dyDescent="0.25">
      <c r="A29" s="139"/>
      <c r="B29" s="33" t="s">
        <v>53</v>
      </c>
      <c r="C29" s="32">
        <f>C28/C27</f>
        <v>0.96045576407506716</v>
      </c>
      <c r="D29" s="124"/>
    </row>
    <row r="30" spans="1:4" ht="34.5" x14ac:dyDescent="0.25">
      <c r="A30" s="97" t="s">
        <v>28</v>
      </c>
      <c r="B30" s="114" t="s">
        <v>75</v>
      </c>
      <c r="C30" s="30">
        <f>C31+C32+C33+C34+C35</f>
        <v>35.825000000000003</v>
      </c>
      <c r="D30" s="124"/>
    </row>
    <row r="31" spans="1:4" ht="15.75" x14ac:dyDescent="0.25">
      <c r="A31" s="139"/>
      <c r="B31" s="33" t="s">
        <v>54</v>
      </c>
      <c r="C31" s="30">
        <v>3.0550000000000002</v>
      </c>
      <c r="D31" s="124"/>
    </row>
    <row r="32" spans="1:4" ht="15.75" x14ac:dyDescent="0.25">
      <c r="A32" s="139"/>
      <c r="B32" s="33" t="s">
        <v>55</v>
      </c>
      <c r="C32" s="30">
        <v>21.606000000000002</v>
      </c>
      <c r="D32" s="124"/>
    </row>
    <row r="33" spans="1:4" ht="15.75" x14ac:dyDescent="0.25">
      <c r="A33" s="139"/>
      <c r="B33" s="33" t="s">
        <v>56</v>
      </c>
      <c r="C33" s="30">
        <v>7.6970000000000001</v>
      </c>
      <c r="D33" s="124"/>
    </row>
    <row r="34" spans="1:4" ht="15.75" x14ac:dyDescent="0.25">
      <c r="A34" s="139"/>
      <c r="B34" s="33" t="s">
        <v>57</v>
      </c>
      <c r="C34" s="30">
        <v>3.4670000000000001</v>
      </c>
      <c r="D34" s="124"/>
    </row>
    <row r="35" spans="1:4" ht="15.75" x14ac:dyDescent="0.25">
      <c r="A35" s="139"/>
      <c r="B35" s="33" t="s">
        <v>216</v>
      </c>
      <c r="C35" s="30">
        <v>0</v>
      </c>
      <c r="D35" s="124"/>
    </row>
    <row r="36" spans="1:4" ht="50.25" x14ac:dyDescent="0.25">
      <c r="A36" s="97" t="s">
        <v>27</v>
      </c>
      <c r="B36" s="114" t="s">
        <v>26</v>
      </c>
      <c r="C36" s="30"/>
      <c r="D36" s="124"/>
    </row>
    <row r="37" spans="1:4" ht="15.75" x14ac:dyDescent="0.25">
      <c r="A37" s="139"/>
      <c r="B37" s="33" t="s">
        <v>52</v>
      </c>
      <c r="C37" s="30">
        <f>C27</f>
        <v>37.299999999999997</v>
      </c>
      <c r="D37" s="124"/>
    </row>
    <row r="38" spans="1:4" ht="15.75" x14ac:dyDescent="0.25">
      <c r="A38" s="139"/>
      <c r="B38" s="33" t="s">
        <v>276</v>
      </c>
      <c r="C38" s="30">
        <v>33.753999999999998</v>
      </c>
      <c r="D38" s="124"/>
    </row>
    <row r="39" spans="1:4" ht="31.5" x14ac:dyDescent="0.25">
      <c r="A39" s="97" t="s">
        <v>25</v>
      </c>
      <c r="B39" s="118" t="s">
        <v>107</v>
      </c>
      <c r="C39" s="30"/>
      <c r="D39" s="124"/>
    </row>
    <row r="40" spans="1:4" ht="15.75" x14ac:dyDescent="0.25">
      <c r="A40" s="139"/>
      <c r="B40" s="33" t="s">
        <v>52</v>
      </c>
      <c r="C40" s="30">
        <v>0</v>
      </c>
      <c r="D40" s="124"/>
    </row>
    <row r="41" spans="1:4" ht="15.75" x14ac:dyDescent="0.25">
      <c r="A41" s="139"/>
      <c r="B41" s="33" t="s">
        <v>58</v>
      </c>
      <c r="C41" s="30">
        <v>0</v>
      </c>
      <c r="D41" s="124"/>
    </row>
    <row r="42" spans="1:4" ht="26.25" customHeight="1" x14ac:dyDescent="0.25">
      <c r="A42" s="83" t="s">
        <v>78</v>
      </c>
      <c r="B42" s="84"/>
      <c r="C42" s="84"/>
      <c r="D42" s="85"/>
    </row>
    <row r="43" spans="1:4" ht="31.5" x14ac:dyDescent="0.25">
      <c r="A43" s="31">
        <v>3</v>
      </c>
      <c r="B43" s="114" t="s">
        <v>23</v>
      </c>
      <c r="C43" s="31" t="s">
        <v>151</v>
      </c>
      <c r="D43" s="31" t="s">
        <v>0</v>
      </c>
    </row>
    <row r="44" spans="1:4" ht="15.75" x14ac:dyDescent="0.25">
      <c r="A44" s="107"/>
      <c r="B44" s="103" t="s">
        <v>59</v>
      </c>
      <c r="C44" s="99" t="s">
        <v>270</v>
      </c>
      <c r="D44" s="96"/>
    </row>
    <row r="45" spans="1:4" ht="15.75" x14ac:dyDescent="0.25">
      <c r="A45" s="109"/>
      <c r="B45" s="103" t="s">
        <v>60</v>
      </c>
      <c r="C45" s="98" t="s">
        <v>271</v>
      </c>
      <c r="D45" s="96"/>
    </row>
    <row r="46" spans="1:4" ht="15.75" x14ac:dyDescent="0.25">
      <c r="A46" s="109"/>
      <c r="B46" s="103" t="s">
        <v>153</v>
      </c>
      <c r="C46" s="98" t="s">
        <v>272</v>
      </c>
      <c r="D46" s="96"/>
    </row>
    <row r="47" spans="1:4" ht="15.75" x14ac:dyDescent="0.25">
      <c r="A47" s="109"/>
      <c r="B47" s="103" t="s">
        <v>62</v>
      </c>
      <c r="C47" s="123" t="s">
        <v>273</v>
      </c>
      <c r="D47" s="96"/>
    </row>
    <row r="48" spans="1:4" ht="15.75" x14ac:dyDescent="0.25">
      <c r="A48" s="111"/>
      <c r="B48" s="103" t="s">
        <v>154</v>
      </c>
      <c r="C48" s="123" t="s">
        <v>274</v>
      </c>
      <c r="D48" s="96"/>
    </row>
    <row r="49" spans="1:4" ht="83.25" customHeight="1" x14ac:dyDescent="0.25">
      <c r="A49" s="134" t="s">
        <v>275</v>
      </c>
      <c r="B49" s="135"/>
      <c r="C49" s="135"/>
      <c r="D49" s="136"/>
    </row>
    <row r="50" spans="1:4" ht="47.25" x14ac:dyDescent="0.25">
      <c r="A50" s="31">
        <v>4</v>
      </c>
      <c r="B50" s="118" t="s">
        <v>136</v>
      </c>
      <c r="C50" s="31" t="s">
        <v>215</v>
      </c>
      <c r="D50" s="124" t="s">
        <v>0</v>
      </c>
    </row>
    <row r="51" spans="1:4" ht="15.75" x14ac:dyDescent="0.25">
      <c r="A51" s="139"/>
      <c r="B51" s="33" t="s">
        <v>64</v>
      </c>
      <c r="C51" s="96" t="s">
        <v>278</v>
      </c>
      <c r="D51" s="124"/>
    </row>
    <row r="52" spans="1:4" ht="15.75" x14ac:dyDescent="0.25">
      <c r="A52" s="139"/>
      <c r="B52" s="33" t="s">
        <v>65</v>
      </c>
      <c r="C52" s="31" t="s">
        <v>279</v>
      </c>
      <c r="D52" s="124"/>
    </row>
    <row r="53" spans="1:4" ht="15.75" customHeight="1" x14ac:dyDescent="0.25">
      <c r="A53" s="139"/>
      <c r="B53" s="103" t="s">
        <v>85</v>
      </c>
      <c r="C53" s="31" t="s">
        <v>90</v>
      </c>
      <c r="D53" s="96"/>
    </row>
    <row r="54" spans="1:4" ht="15.75" customHeight="1" x14ac:dyDescent="0.25">
      <c r="A54" s="139"/>
      <c r="B54" s="103" t="s">
        <v>86</v>
      </c>
      <c r="C54" s="31" t="s">
        <v>280</v>
      </c>
      <c r="D54" s="96"/>
    </row>
    <row r="55" spans="1:4" ht="15.75" customHeight="1" x14ac:dyDescent="0.25">
      <c r="A55" s="139"/>
      <c r="B55" s="103" t="s">
        <v>87</v>
      </c>
      <c r="C55" s="31" t="s">
        <v>281</v>
      </c>
      <c r="D55" s="96"/>
    </row>
    <row r="56" spans="1:4" ht="15.75" x14ac:dyDescent="0.25">
      <c r="A56" s="139"/>
      <c r="B56" s="33" t="s">
        <v>66</v>
      </c>
      <c r="C56" s="31" t="s">
        <v>68</v>
      </c>
      <c r="D56" s="124"/>
    </row>
    <row r="57" spans="1:4" ht="31.5" x14ac:dyDescent="0.25">
      <c r="A57" s="139"/>
      <c r="B57" s="33" t="s">
        <v>67</v>
      </c>
      <c r="C57" s="31" t="s">
        <v>282</v>
      </c>
      <c r="D57" s="124"/>
    </row>
    <row r="58" spans="1:4" ht="20.25" customHeight="1" x14ac:dyDescent="0.25">
      <c r="A58" s="83" t="s">
        <v>108</v>
      </c>
      <c r="B58" s="84"/>
      <c r="C58" s="84"/>
      <c r="D58" s="85"/>
    </row>
    <row r="59" spans="1:4" ht="63" x14ac:dyDescent="0.25">
      <c r="A59" s="31">
        <v>5</v>
      </c>
      <c r="B59" s="114" t="s">
        <v>21</v>
      </c>
      <c r="C59" s="31" t="s">
        <v>277</v>
      </c>
      <c r="D59" s="31" t="s">
        <v>0</v>
      </c>
    </row>
    <row r="60" spans="1:4" ht="15.75" x14ac:dyDescent="0.25">
      <c r="A60" s="107"/>
      <c r="B60" s="124" t="s">
        <v>20</v>
      </c>
      <c r="C60" s="154">
        <f>C61+C66+C67+C68+C72+C73</f>
        <v>4337.7</v>
      </c>
      <c r="D60" s="96"/>
    </row>
    <row r="61" spans="1:4" ht="84.75" customHeight="1" x14ac:dyDescent="0.25">
      <c r="A61" s="109"/>
      <c r="B61" s="125" t="s">
        <v>19</v>
      </c>
      <c r="C61" s="149">
        <f>SUM(C62:C65)</f>
        <v>0</v>
      </c>
      <c r="D61" s="96"/>
    </row>
    <row r="62" spans="1:4" ht="31.5" x14ac:dyDescent="0.25">
      <c r="A62" s="109"/>
      <c r="B62" s="124" t="s">
        <v>123</v>
      </c>
      <c r="C62" s="149">
        <v>0</v>
      </c>
      <c r="D62" s="96"/>
    </row>
    <row r="63" spans="1:4" ht="47.25" x14ac:dyDescent="0.25">
      <c r="A63" s="109"/>
      <c r="B63" s="124" t="s">
        <v>109</v>
      </c>
      <c r="C63" s="149">
        <v>0</v>
      </c>
      <c r="D63" s="96"/>
    </row>
    <row r="64" spans="1:4" ht="31.5" x14ac:dyDescent="0.25">
      <c r="A64" s="109"/>
      <c r="B64" s="124" t="s">
        <v>110</v>
      </c>
      <c r="C64" s="149">
        <v>0</v>
      </c>
      <c r="D64" s="96"/>
    </row>
    <row r="65" spans="1:4" ht="31.5" x14ac:dyDescent="0.25">
      <c r="A65" s="109"/>
      <c r="B65" s="124" t="s">
        <v>111</v>
      </c>
      <c r="C65" s="149">
        <v>0</v>
      </c>
      <c r="D65" s="96"/>
    </row>
    <row r="66" spans="1:4" ht="66" customHeight="1" x14ac:dyDescent="0.25">
      <c r="A66" s="109"/>
      <c r="B66" s="125" t="s">
        <v>112</v>
      </c>
      <c r="C66" s="149">
        <v>1074.7</v>
      </c>
      <c r="D66" s="96"/>
    </row>
    <row r="67" spans="1:4" ht="63" x14ac:dyDescent="0.25">
      <c r="A67" s="109"/>
      <c r="B67" s="124" t="s">
        <v>117</v>
      </c>
      <c r="C67" s="154">
        <v>40</v>
      </c>
      <c r="D67" s="124"/>
    </row>
    <row r="68" spans="1:4" ht="47.25" x14ac:dyDescent="0.25">
      <c r="A68" s="109"/>
      <c r="B68" s="124" t="s">
        <v>17</v>
      </c>
      <c r="C68" s="151">
        <f>C69</f>
        <v>3149</v>
      </c>
      <c r="D68" s="124"/>
    </row>
    <row r="69" spans="1:4" ht="31.5" x14ac:dyDescent="0.25">
      <c r="A69" s="109"/>
      <c r="B69" s="124" t="s">
        <v>118</v>
      </c>
      <c r="C69" s="151">
        <v>3149</v>
      </c>
      <c r="D69" s="118"/>
    </row>
    <row r="70" spans="1:4" ht="31.5" x14ac:dyDescent="0.25">
      <c r="A70" s="109"/>
      <c r="B70" s="124" t="s">
        <v>114</v>
      </c>
      <c r="C70" s="151">
        <v>0</v>
      </c>
      <c r="D70" s="124"/>
    </row>
    <row r="71" spans="1:4" ht="31.5" x14ac:dyDescent="0.25">
      <c r="A71" s="109"/>
      <c r="B71" s="124" t="s">
        <v>115</v>
      </c>
      <c r="C71" s="151">
        <v>0</v>
      </c>
      <c r="D71" s="124"/>
    </row>
    <row r="72" spans="1:4" ht="71.25" customHeight="1" x14ac:dyDescent="0.25">
      <c r="A72" s="109"/>
      <c r="B72" s="124" t="s">
        <v>16</v>
      </c>
      <c r="C72" s="177">
        <v>74</v>
      </c>
      <c r="D72" s="124"/>
    </row>
    <row r="73" spans="1:4" ht="72" customHeight="1" x14ac:dyDescent="0.25">
      <c r="A73" s="111"/>
      <c r="B73" s="124" t="s">
        <v>15</v>
      </c>
      <c r="C73" s="177">
        <v>0</v>
      </c>
      <c r="D73" s="124"/>
    </row>
    <row r="74" spans="1:4" ht="99.75" customHeight="1" x14ac:dyDescent="0.25">
      <c r="A74" s="120" t="s">
        <v>293</v>
      </c>
      <c r="B74" s="121"/>
      <c r="C74" s="121"/>
      <c r="D74" s="122"/>
    </row>
    <row r="75" spans="1:4" ht="50.25" customHeight="1" x14ac:dyDescent="0.25">
      <c r="A75" s="31">
        <v>6</v>
      </c>
      <c r="B75" s="118" t="s">
        <v>125</v>
      </c>
      <c r="C75" s="31" t="s">
        <v>215</v>
      </c>
      <c r="D75" s="31" t="s">
        <v>0</v>
      </c>
    </row>
    <row r="76" spans="1:4" ht="45" customHeight="1" x14ac:dyDescent="0.25">
      <c r="A76" s="107"/>
      <c r="B76" s="124" t="s">
        <v>145</v>
      </c>
      <c r="C76" s="127" t="s">
        <v>283</v>
      </c>
      <c r="D76" s="124"/>
    </row>
    <row r="77" spans="1:4" ht="32.25" customHeight="1" x14ac:dyDescent="0.25">
      <c r="A77" s="109"/>
      <c r="B77" s="124" t="s">
        <v>147</v>
      </c>
      <c r="C77" s="128" t="s">
        <v>68</v>
      </c>
      <c r="D77" s="124"/>
    </row>
    <row r="78" spans="1:4" ht="32.25" customHeight="1" x14ac:dyDescent="0.25">
      <c r="A78" s="109"/>
      <c r="B78" s="124" t="s">
        <v>146</v>
      </c>
      <c r="C78" s="128" t="s">
        <v>284</v>
      </c>
      <c r="D78" s="124"/>
    </row>
    <row r="79" spans="1:4" ht="32.25" customHeight="1" x14ac:dyDescent="0.25">
      <c r="A79" s="109"/>
      <c r="B79" s="124" t="s">
        <v>148</v>
      </c>
      <c r="C79" s="30" t="s">
        <v>285</v>
      </c>
      <c r="D79" s="124"/>
    </row>
    <row r="80" spans="1:4" ht="32.25" customHeight="1" x14ac:dyDescent="0.25">
      <c r="A80" s="111"/>
      <c r="B80" s="124" t="s">
        <v>149</v>
      </c>
      <c r="C80" s="30" t="s">
        <v>286</v>
      </c>
      <c r="D80" s="124"/>
    </row>
    <row r="81" spans="1:4" ht="47.25" customHeight="1" x14ac:dyDescent="0.25">
      <c r="A81" s="120" t="s">
        <v>83</v>
      </c>
      <c r="B81" s="121"/>
      <c r="C81" s="121"/>
      <c r="D81" s="122"/>
    </row>
    <row r="82" spans="1:4" ht="32.25" customHeight="1" x14ac:dyDescent="0.25">
      <c r="A82" s="31">
        <v>7</v>
      </c>
      <c r="B82" s="118" t="s">
        <v>287</v>
      </c>
      <c r="C82" s="96">
        <f>C83+C84+C85+C86+C87</f>
        <v>0</v>
      </c>
      <c r="D82" s="31" t="s">
        <v>0</v>
      </c>
    </row>
    <row r="83" spans="1:4" ht="18.75" customHeight="1" x14ac:dyDescent="0.25">
      <c r="A83" s="129"/>
      <c r="B83" s="124" t="s">
        <v>288</v>
      </c>
      <c r="C83" s="31">
        <v>0</v>
      </c>
      <c r="D83" s="138"/>
    </row>
    <row r="84" spans="1:4" ht="18.75" customHeight="1" x14ac:dyDescent="0.25">
      <c r="A84" s="131"/>
      <c r="B84" s="124" t="s">
        <v>289</v>
      </c>
      <c r="C84" s="31">
        <v>0</v>
      </c>
      <c r="D84" s="138"/>
    </row>
    <row r="85" spans="1:4" ht="18.75" customHeight="1" x14ac:dyDescent="0.25">
      <c r="A85" s="131"/>
      <c r="B85" s="124" t="s">
        <v>239</v>
      </c>
      <c r="C85" s="31">
        <v>0</v>
      </c>
      <c r="D85" s="138"/>
    </row>
    <row r="86" spans="1:4" ht="30" customHeight="1" x14ac:dyDescent="0.25">
      <c r="A86" s="131"/>
      <c r="B86" s="124" t="s">
        <v>242</v>
      </c>
      <c r="C86" s="31">
        <v>0</v>
      </c>
      <c r="D86" s="138"/>
    </row>
    <row r="87" spans="1:4" ht="33.75" customHeight="1" x14ac:dyDescent="0.25">
      <c r="A87" s="132"/>
      <c r="B87" s="124" t="s">
        <v>243</v>
      </c>
      <c r="C87" s="31">
        <v>0</v>
      </c>
      <c r="D87" s="138"/>
    </row>
    <row r="88" spans="1:4" ht="30.75" customHeight="1" x14ac:dyDescent="0.25">
      <c r="A88" s="155" t="s">
        <v>193</v>
      </c>
      <c r="B88" s="156"/>
      <c r="C88" s="156"/>
      <c r="D88" s="157"/>
    </row>
    <row r="89" spans="1:4" ht="32.25" customHeight="1" x14ac:dyDescent="0.25">
      <c r="A89" s="31">
        <v>8</v>
      </c>
      <c r="B89" s="118" t="s">
        <v>7</v>
      </c>
      <c r="C89" s="96"/>
      <c r="D89" s="31" t="s">
        <v>0</v>
      </c>
    </row>
    <row r="90" spans="1:4" ht="32.25" customHeight="1" x14ac:dyDescent="0.25">
      <c r="A90" s="129"/>
      <c r="B90" s="124" t="s">
        <v>6</v>
      </c>
      <c r="C90" s="31" t="s">
        <v>22</v>
      </c>
      <c r="D90" s="133"/>
    </row>
    <row r="91" spans="1:4" ht="32.25" customHeight="1" x14ac:dyDescent="0.25">
      <c r="A91" s="131"/>
      <c r="B91" s="124" t="s">
        <v>5</v>
      </c>
      <c r="C91" s="31" t="s">
        <v>22</v>
      </c>
      <c r="D91" s="31" t="s">
        <v>0</v>
      </c>
    </row>
    <row r="92" spans="1:4" ht="47.25" x14ac:dyDescent="0.25">
      <c r="A92" s="131"/>
      <c r="B92" s="124" t="s">
        <v>4</v>
      </c>
      <c r="C92" s="98" t="s">
        <v>175</v>
      </c>
      <c r="D92" s="31" t="s">
        <v>3</v>
      </c>
    </row>
    <row r="93" spans="1:4" ht="62.25" customHeight="1" x14ac:dyDescent="0.25">
      <c r="A93" s="131"/>
      <c r="B93" s="124" t="s">
        <v>155</v>
      </c>
      <c r="C93" s="98" t="s">
        <v>181</v>
      </c>
      <c r="D93" s="31" t="s">
        <v>3</v>
      </c>
    </row>
    <row r="94" spans="1:4" ht="143.25" customHeight="1" x14ac:dyDescent="0.25">
      <c r="A94" s="134" t="s">
        <v>206</v>
      </c>
      <c r="B94" s="135"/>
      <c r="C94" s="135"/>
      <c r="D94" s="136"/>
    </row>
    <row r="95" spans="1:4" ht="78" customHeight="1" x14ac:dyDescent="0.25">
      <c r="A95" s="31">
        <v>9</v>
      </c>
      <c r="B95" s="118" t="s">
        <v>2</v>
      </c>
      <c r="C95" s="137" t="s">
        <v>163</v>
      </c>
      <c r="D95" s="138"/>
    </row>
    <row r="96" spans="1:4" ht="32.25" customHeight="1" x14ac:dyDescent="0.25">
      <c r="A96" s="120" t="s">
        <v>164</v>
      </c>
      <c r="B96" s="121"/>
      <c r="C96" s="121"/>
      <c r="D96" s="122"/>
    </row>
    <row r="97" spans="1:4" ht="34.5" customHeight="1" x14ac:dyDescent="0.25">
      <c r="A97" s="31">
        <v>10</v>
      </c>
      <c r="B97" s="114" t="s">
        <v>1</v>
      </c>
      <c r="C97" s="123">
        <v>0.156</v>
      </c>
      <c r="D97" s="31" t="s">
        <v>0</v>
      </c>
    </row>
    <row r="98" spans="1:4" ht="34.5" customHeight="1" x14ac:dyDescent="0.25">
      <c r="A98" s="83" t="s">
        <v>297</v>
      </c>
      <c r="B98" s="84"/>
      <c r="C98" s="84"/>
      <c r="D98" s="85"/>
    </row>
    <row r="99" spans="1:4" ht="39" customHeight="1" x14ac:dyDescent="0.25">
      <c r="A99" s="139">
        <v>11</v>
      </c>
      <c r="B99" s="140" t="s">
        <v>322</v>
      </c>
      <c r="C99" s="140"/>
      <c r="D99" s="140"/>
    </row>
    <row r="100" spans="1:4" ht="276" customHeight="1" x14ac:dyDescent="0.25">
      <c r="A100" s="139"/>
      <c r="B100" s="140" t="s">
        <v>321</v>
      </c>
      <c r="C100" s="140"/>
      <c r="D100" s="140"/>
    </row>
    <row r="101" spans="1:4" ht="64.5" customHeight="1" x14ac:dyDescent="0.25">
      <c r="A101" s="140" t="s">
        <v>89</v>
      </c>
      <c r="B101" s="140"/>
      <c r="C101" s="140"/>
      <c r="D101" s="140"/>
    </row>
  </sheetData>
  <mergeCells count="31">
    <mergeCell ref="A42:D42"/>
    <mergeCell ref="A1:D1"/>
    <mergeCell ref="A2:D2"/>
    <mergeCell ref="A3:D3"/>
    <mergeCell ref="A4:D4"/>
    <mergeCell ref="A11:A14"/>
    <mergeCell ref="A16:A19"/>
    <mergeCell ref="A25:D25"/>
    <mergeCell ref="A27:A29"/>
    <mergeCell ref="A31:A35"/>
    <mergeCell ref="A37:A38"/>
    <mergeCell ref="A40:A41"/>
    <mergeCell ref="A21:A24"/>
    <mergeCell ref="A94:D94"/>
    <mergeCell ref="A44:A48"/>
    <mergeCell ref="A49:D49"/>
    <mergeCell ref="A51:A57"/>
    <mergeCell ref="A58:D58"/>
    <mergeCell ref="A60:A73"/>
    <mergeCell ref="A74:D74"/>
    <mergeCell ref="A76:A80"/>
    <mergeCell ref="A81:D81"/>
    <mergeCell ref="A83:A87"/>
    <mergeCell ref="A88:D88"/>
    <mergeCell ref="A90:A93"/>
    <mergeCell ref="A99:A100"/>
    <mergeCell ref="B99:D99"/>
    <mergeCell ref="B100:D100"/>
    <mergeCell ref="A101:D101"/>
    <mergeCell ref="A96:D96"/>
    <mergeCell ref="A98:D9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1913 Вельское публичная</vt:lpstr>
      <vt:lpstr>2045 Вельское публичная</vt:lpstr>
      <vt:lpstr>1399 Вельское публичная</vt:lpstr>
      <vt:lpstr>437 Вельское публичная</vt:lpstr>
      <vt:lpstr>1903 Шенкурское публичная</vt:lpstr>
      <vt:lpstr>2168 Шенкурское публичная</vt:lpstr>
      <vt:lpstr>418 Шенкурское публичная</vt:lpstr>
      <vt:lpstr>1910 Коношское публичная</vt:lpstr>
      <vt:lpstr>1912 Няндомское публичная</vt:lpstr>
      <vt:lpstr>909 Няндомское  публичная</vt:lpstr>
      <vt:lpstr>'1399 Вельское публичная'!Область_печати</vt:lpstr>
      <vt:lpstr>'1913 Вельское публичная'!Область_печати</vt:lpstr>
      <vt:lpstr>'2045 Вельское публичная'!Область_печати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2019-09-23T12:40:04Z</cp:lastPrinted>
  <dcterms:created xsi:type="dcterms:W3CDTF">2018-01-24T08:15:58Z</dcterms:created>
  <dcterms:modified xsi:type="dcterms:W3CDTF">2020-03-24T11:46:59Z</dcterms:modified>
</cp:coreProperties>
</file>